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workbookProtection workbookAlgorithmName="SHA-512" workbookHashValue="q+lidtAvNON4CtQenATaVRQyLw+jsWA8IPY6bLufS2BA6uk0xi0yP/8RIISnItvY/80RBj6oofzGWrFefTk63Q==" workbookSaltValue="ss0M6SZxUu6J5lMDDbvghw==" workbookSpinCount="100000" lockStructure="1"/>
  <bookViews>
    <workbookView xWindow="0" yWindow="0" windowWidth="22260" windowHeight="12645" tabRatio="855" firstSheet="5" activeTab="8"/>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Лист2" sheetId="31"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Заявка!$A$1:$N$41</definedName>
    <definedName name="ExternalData_1" localSheetId="12" hidden="1">Лист2!$A$1:$B$26</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Заявка!$F$7</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Заявка!$D$4:$N$41</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2" l="1"/>
  <c r="C10" i="25" s="1"/>
  <c r="F16" i="2"/>
  <c r="B10" i="25"/>
  <c r="D20" i="2"/>
  <c r="D21" i="2" s="1"/>
  <c r="D22" i="2" s="1"/>
  <c r="D19" i="29" l="1"/>
  <c r="D4" i="28" l="1"/>
  <c r="A17" i="25"/>
  <c r="A18" i="25"/>
  <c r="A19" i="25"/>
  <c r="A20" i="25"/>
  <c r="A21" i="25"/>
  <c r="A22" i="25"/>
  <c r="A23" i="25"/>
  <c r="A24" i="25"/>
  <c r="A25" i="25"/>
  <c r="A26" i="25"/>
  <c r="A27" i="25"/>
  <c r="A28" i="25"/>
  <c r="A29" i="25"/>
  <c r="A30" i="25"/>
  <c r="A31" i="25"/>
  <c r="A32" i="25"/>
  <c r="A33" i="25"/>
  <c r="A16" i="25"/>
  <c r="C3" i="25" l="1"/>
  <c r="C4" i="25"/>
  <c r="C5" i="25"/>
  <c r="C6" i="25"/>
  <c r="C7" i="25"/>
  <c r="C8" i="25"/>
  <c r="C9" i="25"/>
  <c r="C11" i="25"/>
  <c r="C12" i="25"/>
  <c r="C13" i="25"/>
  <c r="B3" i="25"/>
  <c r="B4" i="25"/>
  <c r="B5" i="25"/>
  <c r="B6" i="25"/>
  <c r="B7" i="25"/>
  <c r="B8" i="25"/>
  <c r="B9" i="25"/>
  <c r="B11" i="25"/>
  <c r="B12" i="25"/>
  <c r="B13" i="25"/>
  <c r="D7" i="2"/>
  <c r="D8" i="2" s="1"/>
  <c r="D9" i="2" s="1"/>
  <c r="D10" i="2" s="1"/>
  <c r="D11" i="2" s="1"/>
  <c r="D12" i="2" s="1"/>
  <c r="D13" i="2" s="1"/>
  <c r="D14" i="2" s="1"/>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 r="A11" i="25" s="1"/>
  <c r="A12" i="25" s="1"/>
  <c r="A13" i="25" s="1"/>
</calcChain>
</file>

<file path=xl/connections.xml><?xml version="1.0" encoding="utf-8"?>
<connections xmlns="http://schemas.openxmlformats.org/spreadsheetml/2006/main">
  <connection id="1" keepAlive="1" name="Запрос — Заказчики" description="Соединение с запросом &quot;Заказчики&quot; в книге." type="5" refreshedVersion="6" background="1" saveData="1">
    <dbPr connection="Provider=Microsoft.Mashup.OleDb.1;Data Source=$Workbook$;Location=Заказчики;Extended Properties=&quot;&quot;" command="SELECT * FROM [Заказчики]"/>
  </connection>
</connections>
</file>

<file path=xl/sharedStrings.xml><?xml version="1.0" encoding="utf-8"?>
<sst xmlns="http://schemas.openxmlformats.org/spreadsheetml/2006/main" count="686" uniqueCount="445">
  <si>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</si>
  <si>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</si>
  <si>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</si>
  <si>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</si>
  <si>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</si>
  <si>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</si>
  <si>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</si>
  <si>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</si>
  <si>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</si>
  <si>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</si>
  <si>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</si>
  <si>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</si>
  <si>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</si>
  <si>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</si>
  <si>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</si>
  <si>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</si>
  <si>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</si>
  <si>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</si>
  <si>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</si>
  <si>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</si>
  <si>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</si>
  <si>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</si>
  <si>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</si>
  <si>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</si>
  <si>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</si>
  <si>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</si>
  <si>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</si>
  <si>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</si>
  <si>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</si>
  <si>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</si>
  <si>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</si>
  <si>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</si>
  <si>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</si>
  <si>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</si>
  <si>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</si>
  <si>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</si>
  <si>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</si>
  <si>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</si>
  <si>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</si>
  <si>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</si>
  <si>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</si>
  <si>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</si>
  <si>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</si>
  <si>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</si>
  <si>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</si>
  <si>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</si>
  <si>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</si>
  <si>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</si>
  <si>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</si>
  <si>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</si>
  <si>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</si>
  <si>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</si>
  <si>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</si>
  <si>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</si>
  <si>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</si>
  <si>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</si>
  <si>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</si>
  <si>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</si>
  <si>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</si>
  <si>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</si>
  <si>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</si>
  <si>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</si>
  <si>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</si>
  <si>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</si>
  <si>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</si>
  <si>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</si>
  <si>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</si>
  <si>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</si>
  <si>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</si>
  <si>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</si>
  <si>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</si>
  <si>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</si>
  <si>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</si>
  <si>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</si>
  <si>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</si>
  <si>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</si>
  <si>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</si>
  <si>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</si>
  <si>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</si>
  <si>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</si>
  <si>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</si>
  <si>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</si>
  <si>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</si>
  <si>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</si>
  <si>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</si>
  <si>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</si>
  <si>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</si>
  <si>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</si>
  <si>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</si>
  <si>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</si>
  <si>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</si>
  <si>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</si>
  <si>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</si>
  <si>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</si>
  <si>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</si>
  <si>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</si>
  <si>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</si>
  <si>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</si>
  <si>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</si>
  <si>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</si>
  <si>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</si>
  <si>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</si>
  <si>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</si>
  <si>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</si>
  <si>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</si>
  <si>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</si>
  <si>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</si>
  <si>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</si>
  <si>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</si>
  <si>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</si>
  <si>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</si>
  <si>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</si>
  <si>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</si>
  <si>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</si>
  <si>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</si>
  <si>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</si>
  <si>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</si>
  <si>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</si>
  <si>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</si>
  <si>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</si>
  <si>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</si>
  <si>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</si>
  <si>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</si>
  <si>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</si>
  <si>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</si>
  <si>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</si>
  <si>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</si>
  <si>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</si>
  <si>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</si>
  <si>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</si>
  <si>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</si>
  <si>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</si>
  <si>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</si>
  <si>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</si>
  <si>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</si>
  <si>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</si>
  <si>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</si>
  <si>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</si>
  <si>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</si>
  <si>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</si>
  <si>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</si>
  <si>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</si>
  <si>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</si>
  <si>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</si>
  <si>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</si>
  <si>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</si>
  <si>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</si>
  <si>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</si>
  <si>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</si>
  <si>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</si>
  <si>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</si>
  <si>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</si>
  <si>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</si>
  <si>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</si>
  <si>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</si>
  <si>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</si>
  <si>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</si>
  <si>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</si>
  <si>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</si>
  <si>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</si>
  <si>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</si>
  <si>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</si>
  <si>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</si>
  <si>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</si>
  <si>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</si>
  <si>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</si>
  <si>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</si>
  <si>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</si>
  <si>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</si>
  <si>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</si>
  <si>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</si>
  <si>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</si>
  <si>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</si>
  <si>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</si>
  <si>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</si>
  <si>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</si>
  <si>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</si>
  <si>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</si>
  <si>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</si>
  <si>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</si>
  <si>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</si>
  <si>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</si>
  <si>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</si>
  <si>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</si>
  <si>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</si>
  <si>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</si>
  <si>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</si>
  <si>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</si>
  <si>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</si>
  <si>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 xml:space="preserve">Зимина Лариса Николаевна </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</si>
  <si>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</si>
  <si>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</si>
  <si>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</si>
  <si>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</si>
  <si>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</si>
  <si>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</si>
  <si>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</si>
  <si>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</si>
  <si>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</si>
  <si>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</si>
  <si>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</si>
  <si>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</si>
  <si>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</si>
  <si>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</si>
  <si>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</si>
  <si>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</si>
  <si>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</si>
  <si>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</si>
  <si>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</si>
  <si>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</si>
  <si>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</si>
  <si>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</si>
  <si>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</si>
  <si>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zimina_ln@irkutskenergo.ru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</si>
  <si>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</si>
  <si>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</si>
  <si>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</si>
  <si>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</si>
  <si>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</si>
  <si>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</si>
  <si>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</si>
  <si>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</si>
  <si>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</si>
  <si>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</si>
  <si>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</si>
  <si>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</si>
  <si>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</si>
  <si>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</si>
  <si>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</si>
  <si>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</si>
  <si>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</si>
  <si>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</si>
  <si>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</si>
  <si>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</si>
  <si>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</si>
  <si>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</si>
  <si>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</si>
  <si>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</si>
  <si>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</si>
  <si>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</si>
  <si>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Отдел выбора подрядчиков для генерирующих компаний</t>
  </si>
  <si>
    <t>+7 (3952) 794-404</t>
  </si>
  <si>
    <t>+7 (3952) 794-435</t>
  </si>
  <si>
    <t>+7 (3952) 792-088</t>
  </si>
  <si>
    <t>+7 (3952) 792-188</t>
  </si>
  <si>
    <t>+7 (3952) 792-199</t>
  </si>
  <si>
    <t>+7 (3952) 792-153</t>
  </si>
  <si>
    <t>+7 (3952) 792-149</t>
  </si>
  <si>
    <t>+7 (3952) 792-173</t>
  </si>
  <si>
    <t>+7 (3952) 792-265</t>
  </si>
  <si>
    <t>204б</t>
  </si>
  <si>
    <t xml:space="preserve">Лукашова Екатерина Александровна </t>
  </si>
  <si>
    <t xml:space="preserve">Засыпкина Лариса Васильевна </t>
  </si>
  <si>
    <t xml:space="preserve">Мироновский Максим Аликович </t>
  </si>
  <si>
    <t xml:space="preserve">Яковлев Михаил Артемович </t>
  </si>
  <si>
    <t xml:space="preserve">Михайлов Анатолий Алексеевич </t>
  </si>
  <si>
    <t xml:space="preserve">Фурсов Константин Игоревич </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</si>
  <si>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</si>
  <si>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</si>
  <si>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</si>
  <si>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</si>
  <si>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НМЦД, рублей с учетом НДС</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</si>
  <si>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</si>
  <si>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</si>
  <si>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</si>
  <si>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</si>
  <si>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</si>
  <si>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</si>
  <si>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</si>
  <si>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</si>
  <si>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</si>
  <si>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</si>
  <si>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</si>
  <si>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</si>
  <si>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</si>
  <si>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</si>
  <si>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</si>
  <si>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</si>
  <si>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</si>
  <si>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</si>
  <si>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</si>
  <si>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</si>
  <si>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</si>
  <si>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</si>
  <si>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</si>
  <si>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</si>
  <si>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</si>
  <si>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</si>
  <si>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</si>
  <si>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</si>
  <si>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</si>
  <si>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</si>
  <si>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</si>
  <si>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</si>
  <si>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</si>
  <si>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</si>
  <si>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</si>
  <si>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</si>
  <si>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</si>
  <si>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</si>
  <si>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</si>
  <si>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</si>
  <si>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</si>
  <si>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</si>
  <si>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</si>
  <si>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</si>
  <si>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</si>
  <si>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</si>
  <si>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</si>
  <si>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</si>
  <si>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</si>
  <si>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</si>
  <si>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</si>
  <si>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</si>
  <si>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</si>
  <si>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</si>
  <si>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</si>
  <si>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</si>
  <si>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</si>
  <si>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</si>
  <si>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</si>
  <si>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</si>
  <si>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</si>
  <si>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</si>
  <si>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</si>
  <si>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</si>
  <si>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</si>
  <si>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</si>
  <si>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</si>
  <si>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</si>
  <si>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</si>
  <si>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</si>
  <si>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</si>
  <si>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</si>
  <si>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</si>
  <si>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</si>
  <si>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</si>
  <si>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</si>
  <si>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</si>
  <si>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</si>
  <si>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</si>
  <si>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</si>
  <si>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</si>
  <si>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</si>
  <si>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</si>
  <si>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</si>
  <si>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</si>
  <si>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</si>
  <si>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</si>
  <si>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</si>
  <si>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</si>
  <si>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</si>
  <si>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</si>
  <si>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</si>
  <si>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</si>
  <si>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</si>
  <si>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</si>
  <si>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</si>
  <si>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</si>
  <si>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</si>
  <si>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</si>
  <si>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</si>
  <si>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</si>
  <si>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</si>
  <si>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</si>
  <si>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</si>
  <si>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</si>
  <si>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</si>
  <si>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</si>
  <si>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</si>
  <si>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</si>
  <si>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</si>
  <si>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</si>
  <si>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Подразделение заказчика</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</si>
  <si>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</si>
  <si>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</si>
  <si>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</si>
  <si>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</si>
  <si>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</si>
  <si>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</si>
  <si>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</si>
  <si>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</si>
  <si>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</si>
  <si>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</si>
  <si>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</si>
  <si>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</si>
  <si>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</si>
  <si>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</si>
  <si>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</si>
  <si>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</si>
  <si>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</si>
  <si>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«БЭК»</t>
  </si>
  <si>
    <t>ООО «БЭК-ремонт»</t>
  </si>
  <si>
    <t>ООО «Евросибэнерго-гидрогенерация»</t>
  </si>
  <si>
    <t>ООО «Евросибэнерго-Инжиниринг»</t>
  </si>
  <si>
    <t>ООО «Гидроэнергосервис-ремонт»</t>
  </si>
  <si>
    <t>ООО «Иркутскэнергоремонт»</t>
  </si>
  <si>
    <t>ООО «ГЭС-Инжиниринг»</t>
  </si>
  <si>
    <t>ОБП «Саяногорские тепловые сети»</t>
  </si>
  <si>
    <t>ООО «Саяногорские коммунальные системы»</t>
  </si>
  <si>
    <t>ООО «Хакасские коммунальные системы»</t>
  </si>
  <si>
    <t>ООО «Иркутские коммунальные системы»</t>
  </si>
  <si>
    <t>ООО «Евросибэнерго «тепловая энергия»</t>
  </si>
  <si>
    <t>ООО «ИЦ «Иркутскэнерго»</t>
  </si>
  <si>
    <t>ООО «Эн+ Диджитал»</t>
  </si>
  <si>
    <t>АНО «Хоккейный клуб «Байкал-энергия»</t>
  </si>
  <si>
    <t>ООО «Центр обработки данных «Иркутскэнерго»</t>
  </si>
  <si>
    <t>ООО «Пожарная охрана «Иркутскэнерго»</t>
  </si>
  <si>
    <t>ООО «Иркутская энергосбытовая компания»</t>
  </si>
  <si>
    <t>ООО «Компания «Востсибуголь»</t>
  </si>
  <si>
    <t>АО «Отделение временной эксплуатации»</t>
  </si>
  <si>
    <t>Сумма НДС</t>
  </si>
  <si>
    <t>НДС (%)</t>
  </si>
  <si>
    <t>отдел по сопровождению собственности</t>
  </si>
  <si>
    <t>г.Иркутск, ул.Сухэ-Батора, 3</t>
  </si>
  <si>
    <t>Иркутская область</t>
  </si>
  <si>
    <t xml:space="preserve">Не позднее 60  рабочих дней (15 рабочих дней для СМСП)  по факту работ (услуг), в полном объеме. </t>
  </si>
  <si>
    <t>10 рабочих дней после наступления начального срока оказания Услуг</t>
  </si>
  <si>
    <t>Размещение на официальном сайте организатора, рассылка потенциальным исполнителям</t>
  </si>
  <si>
    <t>Проект договора  на проведение оценки</t>
  </si>
  <si>
    <t>1. Общество с ограниченной ответственностью Группа Финансового Консультирования «ВЕГА» (ООО «ГФК «ВЕГА»»)</t>
  </si>
  <si>
    <t>3827051977</t>
  </si>
  <si>
    <t>Иркутская обл., Иркутский р-н, р.п. Маркова,</t>
  </si>
  <si>
    <t>vengrova@inbox.ru</t>
  </si>
  <si>
    <t>да</t>
  </si>
  <si>
    <t>2. Общество с ограниченной ответственностью «Национальное Агентство Оценки и Консалтинга» (ООО «НАО-Консалтинг»)</t>
  </si>
  <si>
    <t>г. Иркутск, пер. Пионерский, д.11</t>
  </si>
  <si>
    <t>naocons@naok.irk.ru 
anton_irkutsk@mail.ru</t>
  </si>
  <si>
    <t>3. Общество с ограниченной ответственностью «Десоф-Консалтинг» (ООО «Десоф-Консалтинг»)</t>
  </si>
  <si>
    <t>664047, г. Иркутск, ул. Советская, 96</t>
  </si>
  <si>
    <t>desof@mail.ru</t>
  </si>
  <si>
    <t>Общество с ограниченной ответственностью ООО "Оценщик"</t>
  </si>
  <si>
    <t>3808085530</t>
  </si>
  <si>
    <t>664025, г. Иркутск, ул. Ленина, 18</t>
  </si>
  <si>
    <t>avto-expert@mail.ru</t>
  </si>
  <si>
    <t>Акционерное общество «Иркутскаудит»</t>
  </si>
  <si>
    <t>: 664003, г. Иркутск, ул. Красноармейская, д. 8, 1 этаж</t>
  </si>
  <si>
    <t>irkaudit@mail.ru</t>
  </si>
  <si>
    <t>+7 3952 24-31-43, +7 3952 34-17-12, +7 3952 33-48-34</t>
  </si>
  <si>
    <t>Общество с ограниченной ответственностью «Прайс Хаус ТВ’c»</t>
  </si>
  <si>
    <t>3808113339</t>
  </si>
  <si>
    <t>664047,г. Иркутск,  ул. Советская, д.96</t>
  </si>
  <si>
    <t>tumbaev@baikalocenka.ru</t>
  </si>
  <si>
    <t>Работы по подготовке документов для оспаривания результатов определения кадастровой стоимости земельных участков на территории Иркутской области, утвержденных Постановлением Правительства Иркутской области от 26.11.2020 N 969-пп  (перечень земельных участков указан в договоре)</t>
  </si>
  <si>
    <t>Анализ предложений до 500 тыс.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</si>
</sst>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5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52">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6" fillId="0" borderId="0" xfId="1" applyAlignment="1" applyProtection="1">
      <alignment horizontal="left" vertical="center" wrapText="1"/>
      <protection locked="0"/>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29" fillId="2" borderId="0"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14" fontId="25" fillId="4" borderId="0" xfId="6" applyNumberFormat="1" applyFont="1" applyFill="1" applyBorder="1" applyAlignment="1" applyProtection="1">
      <alignment horizontal="center"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9" xfId="0" applyFont="1" applyFill="1" applyBorder="1" applyAlignment="1" applyProtection="1">
      <alignment horizontal="left" vertical="center" wrapText="1"/>
      <protection locked="0"/>
    </xf>
    <xf numFmtId="0" fontId="18" fillId="2" borderId="10" xfId="0" applyFont="1" applyFill="1" applyBorder="1" applyAlignment="1" applyProtection="1">
      <alignment horizontal="left" vertical="center" wrapText="1"/>
      <protection locked="0"/>
    </xf>
    <xf numFmtId="4" fontId="18" fillId="2" borderId="1" xfId="0" applyNumberFormat="1" applyFont="1" applyFill="1" applyBorder="1" applyAlignment="1" applyProtection="1">
      <alignment horizontal="left" vertical="center" wrapText="1"/>
      <protection locked="0"/>
    </xf>
    <xf numFmtId="4" fontId="18" fillId="2" borderId="8" xfId="0" applyNumberFormat="1"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18" fillId="2" borderId="11" xfId="0" applyFont="1" applyFill="1" applyBorder="1" applyAlignment="1" applyProtection="1">
      <alignment horizontal="left" vertical="center" wrapText="1"/>
      <protection locked="0"/>
    </xf>
    <xf numFmtId="0" fontId="18" fillId="2" borderId="12" xfId="0" applyFont="1" applyFill="1" applyBorder="1" applyAlignment="1" applyProtection="1">
      <alignment horizontal="left" vertical="center" wrapText="1"/>
      <protection locked="0"/>
    </xf>
    <xf numFmtId="0" fontId="18" fillId="2" borderId="15" xfId="0" applyFont="1" applyFill="1" applyBorder="1" applyAlignment="1" applyProtection="1">
      <alignment horizontal="left" vertical="center" wrapText="1"/>
      <protection locked="0"/>
    </xf>
    <xf numFmtId="4" fontId="18" fillId="2" borderId="11" xfId="0" applyNumberFormat="1" applyFont="1" applyFill="1" applyBorder="1" applyAlignment="1" applyProtection="1">
      <alignment horizontal="left" vertical="center" wrapText="1"/>
      <protection locked="0"/>
    </xf>
    <xf numFmtId="4" fontId="18" fillId="2" borderId="41" xfId="0" applyNumberFormat="1" applyFont="1" applyFill="1" applyBorder="1" applyAlignment="1" applyProtection="1">
      <alignment horizontal="left" vertical="center" wrapText="1"/>
      <protection locked="0"/>
    </xf>
    <xf numFmtId="4" fontId="18" fillId="2" borderId="15" xfId="0" applyNumberFormat="1" applyFont="1" applyFill="1" applyBorder="1" applyAlignment="1" applyProtection="1">
      <alignment horizontal="left" vertical="center" wrapText="1"/>
      <protection locked="0"/>
    </xf>
    <xf numFmtId="3" fontId="18" fillId="2" borderId="11" xfId="0" applyNumberFormat="1" applyFont="1" applyFill="1" applyBorder="1" applyAlignment="1" applyProtection="1">
      <alignment horizontal="left" vertical="center" wrapText="1"/>
      <protection locked="0"/>
    </xf>
    <xf numFmtId="3" fontId="18" fillId="2" borderId="41" xfId="0" applyNumberFormat="1" applyFont="1" applyFill="1" applyBorder="1" applyAlignment="1" applyProtection="1">
      <alignment horizontal="left" vertical="center" wrapText="1"/>
      <protection locked="0"/>
    </xf>
    <xf numFmtId="3" fontId="18" fillId="2" borderId="15" xfId="0" applyNumberFormat="1" applyFont="1" applyFill="1" applyBorder="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51" fillId="0" borderId="0" xfId="0" applyFont="1" applyAlignment="1">
      <alignment horizontal="center" vertical="center"/>
    </xf>
    <xf numFmtId="0" fontId="18" fillId="2"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hidden="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28" fillId="0" borderId="0" xfId="0" applyFont="1" applyBorder="1" applyAlignment="1">
      <alignment horizontal="left" vertical="center"/>
    </xf>
    <xf numFmtId="4" fontId="18" fillId="2" borderId="1" xfId="0" applyNumberFormat="1" applyFont="1" applyFill="1" applyBorder="1" applyAlignment="1" applyProtection="1">
      <alignment horizontal="left" vertical="center" wrapText="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54" fillId="0" borderId="38"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49">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3%20&#1048;&#1044;%20&#1054;&#1059;&#1057;/0_2021/&#1047;&#1072;&#1082;&#1091;&#1087;&#1082;&#1072;%20&#1076;&#1086;%20100%20(500)%20&#1086;&#1089;&#1087;&#1072;&#1088;&#1080;&#1074;&#1072;&#1085;&#1080;&#1077;%20&#1082;&#1072;&#1076;&#1072;&#1089;&#1090;&#1088;&#1086;&#1074;&#1086;&#1081;%20&#1089;&#1090;&#1086;&#1080;&#1084;&#1086;&#1089;&#1090;&#1080;/&#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3%20&#1048;&#1044;%20&#1054;&#1059;&#1057;/0_2021/&#1047;&#1072;&#1082;&#1091;&#1087;&#1082;&#1072;%20&#1076;&#1086;%20100%20(500)%20&#1086;&#1089;&#1087;&#1072;&#1088;&#1080;&#1074;&#1072;&#1085;&#1080;&#1077;%20&#1082;&#1072;&#1076;&#1072;&#1089;&#1090;&#1088;&#1086;&#1074;&#1086;&#1081;%20&#1089;&#1090;&#1086;&#1080;&#1084;&#1086;&#1089;&#1090;&#1080;/&#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3%20&#1048;&#1044;%20&#1054;&#1059;&#1057;/0_2021/&#1047;&#1072;&#1082;&#1091;&#1087;&#1082;&#1072;%20&#1076;&#1086;%20100%20(500)%20&#1086;&#1089;&#1087;&#1072;&#1088;&#1080;&#1074;&#1072;&#1085;&#1080;&#1077;%20&#1082;&#1072;&#1076;&#1072;&#1089;&#1090;&#1088;&#1086;&#1074;&#1086;&#1081;%20&#1089;&#1090;&#1086;&#1080;&#1084;&#1086;&#1089;&#1090;&#1080;/&#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3%20&#1048;&#1044;%20&#1054;&#1059;&#1057;/0_2021/&#1047;&#1072;&#1082;&#1091;&#1087;&#1082;&#1072;%20&#1076;&#1086;%20100%20(500)%20&#1086;&#1089;&#1087;&#1072;&#1088;&#1080;&#1074;&#1072;&#1085;&#1080;&#1077;%20&#1082;&#1072;&#1076;&#1072;&#1089;&#1090;&#1088;&#1086;&#1074;&#1086;&#1081;%20&#1089;&#1090;&#1086;&#1080;&#1084;&#1086;&#1089;&#1090;&#1080;/&#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refreshError="1"/>
      <sheetData sheetId="1" refreshError="1"/>
      <sheetData sheetId="2" refreshError="1"/>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
          <cell r="A2" t="e">
            <v>#REF!</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ow r="2">
          <cell r="B2" t="str">
            <v>ПАО «Иркутскэнерго»</v>
          </cell>
        </row>
      </sheetData>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3">
    <queryTableFields count="2">
      <queryTableField id="1" name="№" tableColumnId="7"/>
      <queryTableField id="2" name="Наименование заказчика" tableColumnId="8"/>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13" totalsRowShown="0" dataDxfId="136">
  <autoFilter ref="A1:H1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2" name="Заказчики" displayName="Заказчики" ref="A1:B26" tableType="queryTable" totalsRowShown="0">
  <autoFilter ref="A1:B26"/>
  <tableColumns count="2">
    <tableColumn id="7" uniqueName="7" name="№" queryTableFieldId="1" dataDxfId="1"/>
    <tableColumn id="8" uniqueName="8"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cherednik_ap@irkutskenergo.ru" TargetMode="External"/><Relationship Id="rId3" Type="http://schemas.openxmlformats.org/officeDocument/2006/relationships/hyperlink" Target="mailto:zimina_ln@irkutskenergo.ru" TargetMode="External"/><Relationship Id="rId7" Type="http://schemas.openxmlformats.org/officeDocument/2006/relationships/hyperlink" Target="mailto:yakovlev_ma@irkutskenergo.ru" TargetMode="External"/><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hodonovich@irkutskenergo.ru" TargetMode="External"/><Relationship Id="rId5" Type="http://schemas.openxmlformats.org/officeDocument/2006/relationships/hyperlink" Target="mailto:mironovskiy_ma@irkutskenergo.ru" TargetMode="External"/><Relationship Id="rId10" Type="http://schemas.openxmlformats.org/officeDocument/2006/relationships/table" Target="../tables/table1.xml"/><Relationship Id="rId4" Type="http://schemas.openxmlformats.org/officeDocument/2006/relationships/hyperlink" Target="mailto:lukashova_ea@irkutskenergo.ru" TargetMode="External"/><Relationship Id="rId9" Type="http://schemas.openxmlformats.org/officeDocument/2006/relationships/hyperlink" Target="mailto:sivokina-mv@irkutskenergo.ru"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2.bin"/><Relationship Id="rId1" Type="http://schemas.openxmlformats.org/officeDocument/2006/relationships/hyperlink" Target="mailto:tumbaev@baikalocenka.ru"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tabColor rgb="FFFFFF00"/>
  </sheetPr>
  <dimension ref="A1:AH41"/>
  <sheetViews>
    <sheetView showGridLines="0" view="pageBreakPreview" topLeftCell="D1" zoomScale="90" zoomScaleNormal="50" zoomScaleSheetLayoutView="90" zoomScalePageLayoutView="85" workbookViewId="0">
      <pane ySplit="5" topLeftCell="A30" activePane="bottomLeft" state="frozen"/>
      <selection activeCell="D1" sqref="D1"/>
      <selection pane="bottomLeft" activeCell="Q12" sqref="Q12"/>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168" t="s">
        <v>0</v>
      </c>
      <c r="E1" s="168"/>
      <c r="F1" s="168"/>
      <c r="G1" s="168"/>
      <c r="H1" s="168"/>
      <c r="I1" s="168"/>
      <c r="J1" s="168"/>
      <c r="K1" s="168"/>
      <c r="L1" s="168"/>
      <c r="M1" s="168"/>
      <c r="N1" s="168"/>
      <c r="O1" s="44"/>
      <c r="P1" s="44"/>
      <c r="Q1" s="44"/>
    </row>
    <row r="2" spans="1:34" s="31" customFormat="1" ht="18.75" customHeight="1">
      <c r="D2" s="171" t="s">
        <v>280</v>
      </c>
      <c r="E2" s="171"/>
      <c r="F2" s="171"/>
      <c r="G2" s="171"/>
      <c r="H2" s="171"/>
      <c r="I2" s="171"/>
      <c r="J2" s="171"/>
      <c r="K2" s="171"/>
      <c r="L2" s="171"/>
      <c r="M2" s="171"/>
      <c r="N2" s="171"/>
      <c r="O2" s="44"/>
      <c r="P2" s="44"/>
      <c r="Q2" s="44"/>
    </row>
    <row r="3" spans="1:34" s="31" customFormat="1" ht="18.75" customHeight="1">
      <c r="D3" s="171" t="s">
        <v>281</v>
      </c>
      <c r="E3" s="171"/>
      <c r="F3" s="171"/>
      <c r="G3" s="171"/>
      <c r="H3" s="171"/>
      <c r="I3" s="171"/>
      <c r="J3" s="171"/>
      <c r="K3" s="171"/>
      <c r="L3" s="171"/>
      <c r="M3" s="171"/>
      <c r="N3" s="171"/>
      <c r="O3" s="44"/>
      <c r="P3" s="44"/>
      <c r="Q3" s="44"/>
    </row>
    <row r="4" spans="1:34" s="31" customFormat="1" ht="21" customHeight="1">
      <c r="A4" s="33"/>
      <c r="B4" s="33"/>
      <c r="D4" s="173" t="s">
        <v>8</v>
      </c>
      <c r="E4" s="173"/>
      <c r="F4" s="173"/>
      <c r="G4" s="173"/>
      <c r="H4" s="173"/>
      <c r="I4" s="173"/>
      <c r="J4" s="173"/>
      <c r="K4" s="173"/>
      <c r="L4" s="173"/>
      <c r="M4" s="173"/>
      <c r="N4" s="173"/>
      <c r="O4" s="45"/>
      <c r="P4" s="45"/>
      <c r="Q4" s="45"/>
    </row>
    <row r="5" spans="1:34" s="31" customFormat="1" ht="29.25" customHeight="1">
      <c r="A5" s="34"/>
      <c r="B5" s="34"/>
      <c r="C5" s="34"/>
      <c r="D5" s="172" t="s">
        <v>287</v>
      </c>
      <c r="E5" s="172"/>
      <c r="F5" s="172"/>
      <c r="G5" s="172"/>
      <c r="H5" s="172"/>
      <c r="I5" s="172"/>
      <c r="J5" s="172"/>
      <c r="K5" s="172"/>
      <c r="L5" s="172"/>
      <c r="M5" s="172"/>
      <c r="N5" s="172"/>
      <c r="O5" s="46"/>
      <c r="P5" s="46"/>
      <c r="Q5" s="46"/>
    </row>
    <row r="6" spans="1:34" s="31" customFormat="1" ht="29.25" customHeight="1">
      <c r="A6" s="35">
        <v>1</v>
      </c>
      <c r="B6" s="35">
        <v>1</v>
      </c>
      <c r="C6" s="34">
        <v>1</v>
      </c>
      <c r="D6" s="132">
        <v>1</v>
      </c>
      <c r="E6" s="56" t="s">
        <v>366</v>
      </c>
      <c r="F6" s="169" t="s">
        <v>9</v>
      </c>
      <c r="G6" s="169"/>
      <c r="H6" s="169"/>
      <c r="I6" s="169"/>
      <c r="J6" s="169"/>
      <c r="K6" s="169"/>
      <c r="L6" s="169"/>
      <c r="M6" s="169"/>
      <c r="N6" s="170"/>
      <c r="O6" s="47"/>
      <c r="P6" s="47"/>
      <c r="Q6" s="47"/>
      <c r="R6" s="36"/>
      <c r="S6" s="36"/>
      <c r="T6" s="36"/>
      <c r="U6" s="36"/>
      <c r="V6" s="36"/>
      <c r="W6" s="36"/>
      <c r="X6" s="36"/>
      <c r="Y6" s="36"/>
      <c r="Z6" s="36"/>
      <c r="AA6" s="36"/>
      <c r="AB6" s="36"/>
    </row>
    <row r="7" spans="1:34" s="31" customFormat="1" ht="29.25" customHeight="1">
      <c r="A7" s="35">
        <v>1</v>
      </c>
      <c r="B7" s="35">
        <v>1</v>
      </c>
      <c r="C7" s="34">
        <v>2</v>
      </c>
      <c r="D7" s="132">
        <f>D6+1</f>
        <v>2</v>
      </c>
      <c r="E7" s="56" t="s">
        <v>373</v>
      </c>
      <c r="F7" s="169" t="s">
        <v>413</v>
      </c>
      <c r="G7" s="169"/>
      <c r="H7" s="169"/>
      <c r="I7" s="169"/>
      <c r="J7" s="169"/>
      <c r="K7" s="169"/>
      <c r="L7" s="169"/>
      <c r="M7" s="169"/>
      <c r="N7" s="170"/>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2" si="0">D7+1</f>
        <v>3</v>
      </c>
      <c r="E8" s="56" t="s">
        <v>274</v>
      </c>
      <c r="F8" s="169" t="s">
        <v>414</v>
      </c>
      <c r="G8" s="169"/>
      <c r="H8" s="169"/>
      <c r="I8" s="169"/>
      <c r="J8" s="169"/>
      <c r="K8" s="169"/>
      <c r="L8" s="169"/>
      <c r="M8" s="169"/>
      <c r="N8" s="170"/>
      <c r="O8" s="47"/>
      <c r="P8" s="47"/>
      <c r="Q8" s="47"/>
      <c r="R8" s="36"/>
      <c r="S8" s="36"/>
      <c r="T8" s="36"/>
      <c r="U8" s="36"/>
      <c r="V8" s="36"/>
      <c r="W8" s="36"/>
      <c r="X8" s="36"/>
      <c r="Y8" s="36"/>
      <c r="Z8" s="36"/>
      <c r="AA8" s="36"/>
      <c r="AB8" s="36"/>
      <c r="AF8" s="36"/>
      <c r="AG8" s="36"/>
      <c r="AH8" s="36"/>
    </row>
    <row r="9" spans="1:34" s="31" customFormat="1" ht="29.25" customHeight="1" thickBot="1">
      <c r="A9" s="35"/>
      <c r="B9" s="35"/>
      <c r="C9" s="34"/>
      <c r="D9" s="133">
        <f t="shared" si="0"/>
        <v>4</v>
      </c>
      <c r="E9" s="134" t="s">
        <v>367</v>
      </c>
      <c r="F9" s="181" t="s">
        <v>262</v>
      </c>
      <c r="G9" s="181"/>
      <c r="H9" s="181"/>
      <c r="I9" s="181"/>
      <c r="J9" s="181"/>
      <c r="K9" s="181"/>
      <c r="L9" s="181"/>
      <c r="M9" s="181"/>
      <c r="N9" s="182"/>
      <c r="O9" s="47"/>
      <c r="P9" s="47"/>
      <c r="Q9" s="47"/>
      <c r="R9" s="36"/>
      <c r="S9" s="36"/>
      <c r="T9" s="36"/>
      <c r="U9" s="36"/>
      <c r="V9" s="36"/>
      <c r="W9" s="36"/>
      <c r="X9" s="36"/>
      <c r="Y9" s="36"/>
      <c r="Z9" s="36"/>
      <c r="AA9" s="36"/>
      <c r="AE9" s="36"/>
      <c r="AF9" s="36"/>
      <c r="AG9" s="36"/>
    </row>
    <row r="10" spans="1:34" s="31" customFormat="1" ht="57.75" customHeight="1">
      <c r="A10" s="35"/>
      <c r="B10" s="35"/>
      <c r="C10" s="35"/>
      <c r="D10" s="130">
        <f t="shared" si="0"/>
        <v>5</v>
      </c>
      <c r="E10" s="131" t="s">
        <v>1</v>
      </c>
      <c r="F10" s="188" t="s">
        <v>443</v>
      </c>
      <c r="G10" s="188"/>
      <c r="H10" s="188"/>
      <c r="I10" s="188"/>
      <c r="J10" s="188"/>
      <c r="K10" s="188"/>
      <c r="L10" s="188"/>
      <c r="M10" s="188"/>
      <c r="N10" s="189"/>
      <c r="O10" s="48"/>
      <c r="P10" s="48"/>
      <c r="Q10" s="48"/>
      <c r="R10" s="36"/>
      <c r="S10" s="36"/>
      <c r="T10" s="36"/>
      <c r="U10" s="36"/>
      <c r="V10" s="36"/>
      <c r="W10" s="36"/>
      <c r="X10" s="36"/>
      <c r="Y10" s="36"/>
      <c r="Z10" s="36"/>
      <c r="AA10" s="36"/>
      <c r="AB10" s="36"/>
      <c r="AF10" s="36"/>
      <c r="AG10" s="36"/>
      <c r="AH10" s="36"/>
    </row>
    <row r="11" spans="1:34" s="31" customFormat="1" ht="29.25" customHeight="1">
      <c r="A11" s="35"/>
      <c r="B11" s="35"/>
      <c r="C11" s="35"/>
      <c r="D11" s="132">
        <f t="shared" si="0"/>
        <v>6</v>
      </c>
      <c r="E11" s="56" t="s">
        <v>368</v>
      </c>
      <c r="F11" s="169" t="s">
        <v>444</v>
      </c>
      <c r="G11" s="169"/>
      <c r="H11" s="169"/>
      <c r="I11" s="169"/>
      <c r="J11" s="169"/>
      <c r="K11" s="169"/>
      <c r="L11" s="169"/>
      <c r="M11" s="169"/>
      <c r="N11" s="170"/>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275</v>
      </c>
      <c r="F12" s="169" t="s">
        <v>415</v>
      </c>
      <c r="G12" s="169"/>
      <c r="H12" s="169"/>
      <c r="I12" s="169"/>
      <c r="J12" s="169"/>
      <c r="K12" s="169"/>
      <c r="L12" s="169"/>
      <c r="M12" s="169"/>
      <c r="N12" s="170"/>
      <c r="O12" s="44"/>
      <c r="P12" s="44"/>
      <c r="Q12" s="44"/>
    </row>
    <row r="13" spans="1:34" s="31" customFormat="1" ht="29.25" customHeight="1">
      <c r="A13" s="35"/>
      <c r="B13" s="35"/>
      <c r="C13" s="35"/>
      <c r="D13" s="132">
        <f t="shared" si="0"/>
        <v>8</v>
      </c>
      <c r="E13" s="56" t="s">
        <v>359</v>
      </c>
      <c r="F13" s="190" t="s">
        <v>316</v>
      </c>
      <c r="G13" s="191"/>
      <c r="H13" s="191"/>
      <c r="I13" s="191"/>
      <c r="J13" s="191"/>
      <c r="K13" s="191"/>
      <c r="L13" s="191"/>
      <c r="M13" s="191"/>
      <c r="N13" s="192"/>
      <c r="O13" s="104"/>
      <c r="P13" s="104"/>
      <c r="Q13" s="104"/>
      <c r="R13" s="104"/>
      <c r="S13" s="104"/>
      <c r="T13" s="104"/>
      <c r="U13" s="104"/>
      <c r="V13" s="104"/>
      <c r="W13" s="104"/>
      <c r="X13" s="104"/>
      <c r="Y13" s="104"/>
      <c r="Z13" s="104"/>
      <c r="AA13" s="37"/>
      <c r="AB13" s="37"/>
    </row>
    <row r="14" spans="1:34" s="31" customFormat="1" ht="29.25" customHeight="1">
      <c r="A14" s="35"/>
      <c r="B14" s="35"/>
      <c r="C14" s="35"/>
      <c r="D14" s="132">
        <f t="shared" si="0"/>
        <v>9</v>
      </c>
      <c r="E14" s="56" t="s">
        <v>184</v>
      </c>
      <c r="F14" s="183">
        <v>214500</v>
      </c>
      <c r="G14" s="183"/>
      <c r="H14" s="183"/>
      <c r="I14" s="183"/>
      <c r="J14" s="183"/>
      <c r="K14" s="183"/>
      <c r="L14" s="183"/>
      <c r="M14" s="183"/>
      <c r="N14" s="184"/>
      <c r="O14" s="49"/>
      <c r="P14" s="49"/>
      <c r="Q14" s="49"/>
      <c r="R14" s="36"/>
      <c r="S14" s="36"/>
      <c r="T14" s="36"/>
      <c r="U14" s="36"/>
      <c r="V14" s="36"/>
      <c r="W14" s="36"/>
      <c r="X14" s="36"/>
      <c r="Y14" s="36"/>
      <c r="Z14" s="36"/>
      <c r="AA14" s="36"/>
      <c r="AB14" s="36"/>
      <c r="AF14" s="36"/>
      <c r="AG14" s="36"/>
      <c r="AH14" s="36"/>
    </row>
    <row r="15" spans="1:34" s="31" customFormat="1" ht="29.25" customHeight="1">
      <c r="A15" s="35"/>
      <c r="B15" s="35"/>
      <c r="C15" s="35"/>
      <c r="D15" s="132">
        <v>11</v>
      </c>
      <c r="E15" s="56" t="s">
        <v>412</v>
      </c>
      <c r="F15" s="196">
        <v>20</v>
      </c>
      <c r="G15" s="197"/>
      <c r="H15" s="197"/>
      <c r="I15" s="197"/>
      <c r="J15" s="197"/>
      <c r="K15" s="197"/>
      <c r="L15" s="197"/>
      <c r="M15" s="197"/>
      <c r="N15" s="198"/>
      <c r="O15" s="49"/>
      <c r="P15" s="49"/>
      <c r="Q15" s="49"/>
    </row>
    <row r="16" spans="1:34" s="31" customFormat="1" ht="29.25" customHeight="1">
      <c r="A16" s="35"/>
      <c r="B16" s="35"/>
      <c r="C16" s="35"/>
      <c r="D16" s="132">
        <v>12</v>
      </c>
      <c r="E16" s="56" t="s">
        <v>261</v>
      </c>
      <c r="F16" s="183">
        <f>F14*(F15/100+1)</f>
        <v>257400</v>
      </c>
      <c r="G16" s="183"/>
      <c r="H16" s="183"/>
      <c r="I16" s="183"/>
      <c r="J16" s="183"/>
      <c r="K16" s="183"/>
      <c r="L16" s="183"/>
      <c r="M16" s="183"/>
      <c r="N16" s="184"/>
      <c r="O16" s="49"/>
      <c r="P16" s="49"/>
      <c r="Q16" s="49"/>
      <c r="R16" s="36"/>
      <c r="S16" s="36"/>
      <c r="T16" s="36"/>
      <c r="U16" s="36"/>
      <c r="V16" s="36"/>
      <c r="W16" s="36"/>
      <c r="X16" s="36"/>
      <c r="Y16" s="36"/>
      <c r="Z16" s="36"/>
      <c r="AA16" s="36"/>
      <c r="AB16" s="36"/>
    </row>
    <row r="17" spans="1:31" s="31" customFormat="1" ht="29.25" customHeight="1">
      <c r="A17" s="35"/>
      <c r="B17" s="35"/>
      <c r="C17" s="35"/>
      <c r="D17" s="132">
        <v>13</v>
      </c>
      <c r="E17" s="56" t="s">
        <v>411</v>
      </c>
      <c r="F17" s="193">
        <f>F14*(F15/100)</f>
        <v>42900</v>
      </c>
      <c r="G17" s="194"/>
      <c r="H17" s="194"/>
      <c r="I17" s="194"/>
      <c r="J17" s="194"/>
      <c r="K17" s="194"/>
      <c r="L17" s="194"/>
      <c r="M17" s="194"/>
      <c r="N17" s="195"/>
      <c r="O17" s="49"/>
      <c r="P17" s="49"/>
      <c r="Q17" s="49"/>
      <c r="R17" s="36"/>
      <c r="S17" s="36"/>
      <c r="T17" s="36"/>
      <c r="U17" s="36"/>
      <c r="V17" s="36"/>
      <c r="W17" s="36"/>
      <c r="X17" s="36"/>
      <c r="Y17" s="36"/>
      <c r="Z17" s="36"/>
      <c r="AA17" s="36"/>
      <c r="AB17" s="36"/>
    </row>
    <row r="18" spans="1:31" s="31" customFormat="1" ht="29.25" customHeight="1">
      <c r="A18" s="35"/>
      <c r="B18" s="35"/>
      <c r="C18" s="35"/>
      <c r="D18" s="132">
        <v>14</v>
      </c>
      <c r="E18" s="56" t="s">
        <v>260</v>
      </c>
      <c r="F18" s="169" t="s">
        <v>416</v>
      </c>
      <c r="G18" s="169"/>
      <c r="H18" s="169"/>
      <c r="I18" s="169"/>
      <c r="J18" s="169"/>
      <c r="K18" s="169"/>
      <c r="L18" s="169"/>
      <c r="M18" s="169"/>
      <c r="N18" s="170"/>
      <c r="O18" s="49"/>
      <c r="P18" s="49"/>
      <c r="Q18" s="49"/>
    </row>
    <row r="19" spans="1:31" s="31" customFormat="1" ht="29.25" customHeight="1" thickBot="1">
      <c r="A19" s="35"/>
      <c r="B19" s="35"/>
      <c r="C19" s="35"/>
      <c r="D19" s="133">
        <v>15</v>
      </c>
      <c r="E19" s="134" t="s">
        <v>169</v>
      </c>
      <c r="F19" s="185" t="s">
        <v>417</v>
      </c>
      <c r="G19" s="186"/>
      <c r="H19" s="186"/>
      <c r="I19" s="186"/>
      <c r="J19" s="186"/>
      <c r="K19" s="186"/>
      <c r="L19" s="186"/>
      <c r="M19" s="186"/>
      <c r="N19" s="187"/>
      <c r="O19" s="44"/>
      <c r="P19" s="44"/>
      <c r="Q19" s="44"/>
    </row>
    <row r="20" spans="1:31" s="31" customFormat="1" ht="29.25" customHeight="1">
      <c r="A20" s="35"/>
      <c r="B20" s="35"/>
      <c r="C20" s="35"/>
      <c r="D20" s="130">
        <f t="shared" si="0"/>
        <v>16</v>
      </c>
      <c r="E20" s="131" t="s">
        <v>370</v>
      </c>
      <c r="F20" s="178">
        <v>7</v>
      </c>
      <c r="G20" s="179"/>
      <c r="H20" s="179"/>
      <c r="I20" s="179"/>
      <c r="J20" s="179"/>
      <c r="K20" s="179"/>
      <c r="L20" s="179"/>
      <c r="M20" s="179"/>
      <c r="N20" s="180"/>
      <c r="O20" s="174"/>
      <c r="P20" s="174"/>
      <c r="Q20" s="174"/>
      <c r="R20" s="174"/>
      <c r="S20" s="174"/>
      <c r="T20" s="174"/>
      <c r="U20" s="174"/>
      <c r="V20" s="174"/>
      <c r="W20" s="174"/>
      <c r="X20" s="174"/>
      <c r="Y20" s="174"/>
      <c r="Z20" s="174"/>
      <c r="AA20" s="37"/>
      <c r="AB20" s="37"/>
    </row>
    <row r="21" spans="1:31" s="31" customFormat="1" ht="29.25" customHeight="1">
      <c r="A21" s="35"/>
      <c r="B21" s="35"/>
      <c r="C21" s="35"/>
      <c r="D21" s="132">
        <f t="shared" si="0"/>
        <v>17</v>
      </c>
      <c r="E21" s="56" t="s">
        <v>257</v>
      </c>
      <c r="F21" s="200" t="s">
        <v>418</v>
      </c>
      <c r="G21" s="200"/>
      <c r="H21" s="200"/>
      <c r="I21" s="200"/>
      <c r="J21" s="200"/>
      <c r="K21" s="200"/>
      <c r="L21" s="200"/>
      <c r="M21" s="200"/>
      <c r="N21" s="201"/>
      <c r="O21" s="174"/>
      <c r="P21" s="174"/>
      <c r="Q21" s="174"/>
      <c r="R21" s="174"/>
      <c r="S21" s="174"/>
      <c r="T21" s="174"/>
      <c r="U21" s="174"/>
      <c r="V21" s="174"/>
      <c r="W21" s="174"/>
      <c r="X21" s="174"/>
      <c r="Y21" s="174"/>
      <c r="Z21" s="174"/>
      <c r="AA21" s="37"/>
      <c r="AB21" s="37"/>
    </row>
    <row r="22" spans="1:31" ht="29.25" customHeight="1" thickBot="1">
      <c r="A22" s="35"/>
      <c r="B22" s="35"/>
      <c r="C22" s="35"/>
      <c r="D22" s="133">
        <f t="shared" si="0"/>
        <v>18</v>
      </c>
      <c r="E22" s="135" t="s">
        <v>369</v>
      </c>
      <c r="F22" s="175" t="s">
        <v>419</v>
      </c>
      <c r="G22" s="176"/>
      <c r="H22" s="176"/>
      <c r="I22" s="176"/>
      <c r="J22" s="176"/>
      <c r="K22" s="176"/>
      <c r="L22" s="176"/>
      <c r="M22" s="176"/>
      <c r="N22" s="177"/>
      <c r="O22" s="50"/>
      <c r="P22" s="50"/>
      <c r="Q22" s="50"/>
    </row>
    <row r="23" spans="1:31" ht="29.25" customHeight="1">
      <c r="E23" s="199" t="s">
        <v>276</v>
      </c>
      <c r="F23" s="199"/>
      <c r="G23" s="199"/>
      <c r="H23" s="199"/>
      <c r="I23" s="199"/>
      <c r="J23" s="199"/>
      <c r="K23" s="199"/>
      <c r="L23" s="199"/>
      <c r="M23" s="199"/>
      <c r="N23" s="199"/>
      <c r="O23" s="42"/>
      <c r="P23" s="42"/>
      <c r="Q23" s="42"/>
      <c r="R23" s="42"/>
      <c r="S23" s="42"/>
      <c r="T23" s="42"/>
      <c r="U23" s="42"/>
      <c r="V23" s="42"/>
      <c r="W23" s="42"/>
      <c r="X23" s="42"/>
      <c r="Y23" s="42"/>
      <c r="Z23" s="42"/>
      <c r="AA23" s="42"/>
      <c r="AB23" s="42"/>
      <c r="AC23" s="42"/>
      <c r="AD23" s="42"/>
      <c r="AE23" s="42"/>
    </row>
    <row r="24" spans="1:31" ht="51" customHeight="1">
      <c r="D24" s="39">
        <v>1</v>
      </c>
      <c r="E24" s="163" t="s">
        <v>268</v>
      </c>
      <c r="F24" s="164"/>
      <c r="G24" s="164"/>
      <c r="H24" s="164"/>
      <c r="I24" s="164"/>
      <c r="J24" s="164"/>
      <c r="K24" s="165"/>
      <c r="L24" s="166" t="s">
        <v>315</v>
      </c>
      <c r="M24" s="167"/>
      <c r="N24" s="167"/>
      <c r="O24" s="42"/>
      <c r="P24" s="42"/>
      <c r="Q24" s="42"/>
      <c r="R24" s="42"/>
      <c r="S24" s="42"/>
      <c r="T24" s="42"/>
      <c r="U24" s="42"/>
      <c r="V24" s="42"/>
      <c r="W24" s="42"/>
      <c r="X24" s="42"/>
      <c r="Y24" s="42"/>
      <c r="Z24" s="42"/>
      <c r="AA24" s="42"/>
      <c r="AB24" s="42"/>
      <c r="AC24" s="42"/>
      <c r="AD24" s="42"/>
      <c r="AE24" s="42"/>
    </row>
    <row r="25" spans="1:31" ht="51" customHeight="1">
      <c r="D25" s="39">
        <v>2</v>
      </c>
      <c r="E25" s="163" t="s">
        <v>269</v>
      </c>
      <c r="F25" s="164"/>
      <c r="G25" s="164"/>
      <c r="H25" s="164"/>
      <c r="I25" s="164"/>
      <c r="J25" s="164"/>
      <c r="K25" s="165"/>
      <c r="L25" s="166" t="s">
        <v>315</v>
      </c>
      <c r="M25" s="167"/>
      <c r="N25" s="167"/>
      <c r="O25" s="42"/>
      <c r="P25" s="42"/>
      <c r="Q25" s="42"/>
      <c r="R25" s="42"/>
      <c r="S25" s="42"/>
      <c r="T25" s="42"/>
      <c r="U25" s="42"/>
      <c r="V25" s="42"/>
      <c r="W25" s="42"/>
      <c r="X25" s="42"/>
      <c r="Y25" s="42"/>
      <c r="Z25" s="42"/>
      <c r="AA25" s="42"/>
      <c r="AB25" s="42"/>
      <c r="AC25" s="42"/>
      <c r="AD25" s="42"/>
      <c r="AE25" s="42"/>
    </row>
    <row r="26" spans="1:31" ht="51" customHeight="1">
      <c r="D26" s="39">
        <v>3</v>
      </c>
      <c r="E26" s="163" t="s">
        <v>270</v>
      </c>
      <c r="F26" s="164"/>
      <c r="G26" s="164"/>
      <c r="H26" s="164"/>
      <c r="I26" s="164"/>
      <c r="J26" s="164"/>
      <c r="K26" s="165"/>
      <c r="L26" s="166" t="s">
        <v>315</v>
      </c>
      <c r="M26" s="167"/>
      <c r="N26" s="167"/>
      <c r="O26" s="42"/>
      <c r="P26" s="42"/>
      <c r="Q26" s="42"/>
      <c r="R26" s="42"/>
      <c r="S26" s="42"/>
      <c r="T26" s="42"/>
      <c r="U26" s="42"/>
      <c r="V26" s="42"/>
      <c r="W26" s="42"/>
      <c r="X26" s="42"/>
      <c r="Y26" s="42"/>
      <c r="Z26" s="42"/>
      <c r="AA26" s="42"/>
      <c r="AB26" s="42"/>
      <c r="AC26" s="42"/>
      <c r="AD26" s="42"/>
      <c r="AE26" s="42"/>
    </row>
    <row r="27" spans="1:31" ht="51" customHeight="1">
      <c r="D27" s="39">
        <v>4</v>
      </c>
      <c r="E27" s="163" t="s">
        <v>290</v>
      </c>
      <c r="F27" s="164"/>
      <c r="G27" s="164"/>
      <c r="H27" s="164"/>
      <c r="I27" s="164"/>
      <c r="J27" s="164"/>
      <c r="K27" s="165"/>
      <c r="L27" s="166" t="s">
        <v>315</v>
      </c>
      <c r="M27" s="167"/>
      <c r="N27" s="167"/>
    </row>
    <row r="28" spans="1:31" ht="51" customHeight="1">
      <c r="D28" s="39">
        <v>5</v>
      </c>
      <c r="E28" s="163" t="s">
        <v>291</v>
      </c>
      <c r="F28" s="164"/>
      <c r="G28" s="164"/>
      <c r="H28" s="164"/>
      <c r="I28" s="164"/>
      <c r="J28" s="164"/>
      <c r="K28" s="165"/>
      <c r="L28" s="166" t="s">
        <v>315</v>
      </c>
      <c r="M28" s="167"/>
      <c r="N28" s="167"/>
    </row>
    <row r="29" spans="1:31" ht="51" customHeight="1">
      <c r="D29" s="39">
        <v>6</v>
      </c>
      <c r="E29" s="163" t="s">
        <v>292</v>
      </c>
      <c r="F29" s="164"/>
      <c r="G29" s="164"/>
      <c r="H29" s="164"/>
      <c r="I29" s="164"/>
      <c r="J29" s="164"/>
      <c r="K29" s="165"/>
      <c r="L29" s="166" t="s">
        <v>315</v>
      </c>
      <c r="M29" s="167"/>
      <c r="N29" s="167"/>
    </row>
    <row r="30" spans="1:31" ht="73.5" customHeight="1">
      <c r="D30" s="39">
        <v>7</v>
      </c>
      <c r="E30" s="163" t="s">
        <v>297</v>
      </c>
      <c r="F30" s="164"/>
      <c r="G30" s="164"/>
      <c r="H30" s="164"/>
      <c r="I30" s="164"/>
      <c r="J30" s="164"/>
      <c r="K30" s="165"/>
      <c r="L30" s="166" t="s">
        <v>315</v>
      </c>
      <c r="M30" s="167"/>
      <c r="N30" s="167"/>
    </row>
    <row r="31" spans="1:31" ht="73.5" customHeight="1">
      <c r="D31" s="39">
        <v>8</v>
      </c>
      <c r="E31" s="163" t="s">
        <v>271</v>
      </c>
      <c r="F31" s="164"/>
      <c r="G31" s="164"/>
      <c r="H31" s="164"/>
      <c r="I31" s="164"/>
      <c r="J31" s="164"/>
      <c r="K31" s="165"/>
      <c r="L31" s="166" t="s">
        <v>315</v>
      </c>
      <c r="M31" s="167"/>
      <c r="N31" s="167"/>
    </row>
    <row r="32" spans="1:31" ht="81.75" customHeight="1">
      <c r="D32" s="39">
        <v>9</v>
      </c>
      <c r="E32" s="163" t="s">
        <v>299</v>
      </c>
      <c r="F32" s="164"/>
      <c r="G32" s="164"/>
      <c r="H32" s="164"/>
      <c r="I32" s="164"/>
      <c r="J32" s="164"/>
      <c r="K32" s="165"/>
      <c r="L32" s="166" t="s">
        <v>316</v>
      </c>
      <c r="M32" s="167"/>
      <c r="N32" s="167"/>
    </row>
    <row r="33" spans="4:14" ht="29.25" customHeight="1">
      <c r="D33" s="39">
        <v>10</v>
      </c>
      <c r="E33" s="163" t="s">
        <v>300</v>
      </c>
      <c r="F33" s="164"/>
      <c r="G33" s="164"/>
      <c r="H33" s="164"/>
      <c r="I33" s="164"/>
      <c r="J33" s="164"/>
      <c r="K33" s="165"/>
      <c r="L33" s="166" t="s">
        <v>315</v>
      </c>
      <c r="M33" s="167"/>
      <c r="N33" s="167"/>
    </row>
    <row r="34" spans="4:14" ht="29.25" customHeight="1">
      <c r="D34" s="39">
        <v>11</v>
      </c>
      <c r="E34" s="163" t="s">
        <v>302</v>
      </c>
      <c r="F34" s="164"/>
      <c r="G34" s="164"/>
      <c r="H34" s="164"/>
      <c r="I34" s="164"/>
      <c r="J34" s="164"/>
      <c r="K34" s="165"/>
      <c r="L34" s="166" t="s">
        <v>315</v>
      </c>
      <c r="M34" s="167"/>
      <c r="N34" s="167"/>
    </row>
    <row r="35" spans="4:14" ht="29.25" customHeight="1">
      <c r="D35" s="39">
        <v>12</v>
      </c>
      <c r="E35" s="163" t="s">
        <v>304</v>
      </c>
      <c r="F35" s="164"/>
      <c r="G35" s="164"/>
      <c r="H35" s="164"/>
      <c r="I35" s="164"/>
      <c r="J35" s="164"/>
      <c r="K35" s="165"/>
      <c r="L35" s="166" t="s">
        <v>316</v>
      </c>
      <c r="M35" s="167"/>
      <c r="N35" s="167"/>
    </row>
    <row r="36" spans="4:14" ht="29.25" customHeight="1">
      <c r="D36" s="39">
        <v>13</v>
      </c>
      <c r="E36" s="163" t="s">
        <v>305</v>
      </c>
      <c r="F36" s="164"/>
      <c r="G36" s="164"/>
      <c r="H36" s="164"/>
      <c r="I36" s="164"/>
      <c r="J36" s="164"/>
      <c r="K36" s="165"/>
      <c r="L36" s="166" t="s">
        <v>316</v>
      </c>
      <c r="M36" s="167"/>
      <c r="N36" s="167"/>
    </row>
    <row r="37" spans="4:14" ht="29.25" customHeight="1">
      <c r="D37" s="39">
        <v>14</v>
      </c>
      <c r="E37" s="163" t="s">
        <v>371</v>
      </c>
      <c r="F37" s="164"/>
      <c r="G37" s="164"/>
      <c r="H37" s="164"/>
      <c r="I37" s="164"/>
      <c r="J37" s="164"/>
      <c r="K37" s="165"/>
      <c r="L37" s="166" t="s">
        <v>316</v>
      </c>
      <c r="M37" s="167"/>
      <c r="N37" s="167"/>
    </row>
    <row r="38" spans="4:14" ht="29.25" customHeight="1">
      <c r="D38" s="39">
        <v>15</v>
      </c>
      <c r="E38" s="163" t="s">
        <v>307</v>
      </c>
      <c r="F38" s="164"/>
      <c r="G38" s="164"/>
      <c r="H38" s="164"/>
      <c r="I38" s="164"/>
      <c r="J38" s="164"/>
      <c r="K38" s="165"/>
      <c r="L38" s="166" t="s">
        <v>316</v>
      </c>
      <c r="M38" s="167"/>
      <c r="N38" s="167"/>
    </row>
    <row r="39" spans="4:14" ht="29.25" customHeight="1">
      <c r="D39" s="39">
        <v>16</v>
      </c>
      <c r="E39" s="163" t="s">
        <v>308</v>
      </c>
      <c r="F39" s="164"/>
      <c r="G39" s="164"/>
      <c r="H39" s="164"/>
      <c r="I39" s="164"/>
      <c r="J39" s="164"/>
      <c r="K39" s="165"/>
      <c r="L39" s="166" t="s">
        <v>316</v>
      </c>
      <c r="M39" s="167"/>
      <c r="N39" s="167"/>
    </row>
    <row r="40" spans="4:14" ht="29.25" customHeight="1">
      <c r="D40" s="39">
        <v>17</v>
      </c>
      <c r="E40" s="163" t="s">
        <v>312</v>
      </c>
      <c r="F40" s="164"/>
      <c r="G40" s="164"/>
      <c r="H40" s="164"/>
      <c r="I40" s="164"/>
      <c r="J40" s="164"/>
      <c r="K40" s="165"/>
      <c r="L40" s="166" t="s">
        <v>316</v>
      </c>
      <c r="M40" s="167"/>
      <c r="N40" s="167"/>
    </row>
    <row r="41" spans="4:14" ht="29.25" customHeight="1">
      <c r="D41" s="39">
        <v>18</v>
      </c>
      <c r="E41" s="163" t="s">
        <v>313</v>
      </c>
      <c r="F41" s="164"/>
      <c r="G41" s="164"/>
      <c r="H41" s="164"/>
      <c r="I41" s="164"/>
      <c r="J41" s="164"/>
      <c r="K41" s="165"/>
      <c r="L41" s="166" t="s">
        <v>315</v>
      </c>
      <c r="M41" s="167"/>
      <c r="N41" s="167"/>
    </row>
  </sheetData>
  <sheetProtection algorithmName="SHA-512" hashValue="zExRv246MrlmvFGhsp1CEwiMhQ5CFRYuGQ/6rKU6NaMA8FP+vPB12O3KnWafOUabw2VwgYPhNPe6LSMCADoI2A==" saltValue="B9seTEXUq5vr45JOT9DF0w==" spinCount="100000" sheet="1" formatCells="0" formatColumns="0" formatRows="0" insertHyperlinks="0" deleteRows="0"/>
  <mergeCells count="61">
    <mergeCell ref="L24:N24"/>
    <mergeCell ref="E24:K24"/>
    <mergeCell ref="E23:N23"/>
    <mergeCell ref="O21:Z21"/>
    <mergeCell ref="F21:N21"/>
    <mergeCell ref="O20:Z20"/>
    <mergeCell ref="F22:N22"/>
    <mergeCell ref="F20:N20"/>
    <mergeCell ref="F8:N8"/>
    <mergeCell ref="F9:N9"/>
    <mergeCell ref="F16:N16"/>
    <mergeCell ref="F19:N19"/>
    <mergeCell ref="F18:N18"/>
    <mergeCell ref="F10:N10"/>
    <mergeCell ref="F14:N14"/>
    <mergeCell ref="F13:N13"/>
    <mergeCell ref="F11:N11"/>
    <mergeCell ref="F12:N12"/>
    <mergeCell ref="F17:N17"/>
    <mergeCell ref="F15:N15"/>
    <mergeCell ref="D1:N1"/>
    <mergeCell ref="F6:N6"/>
    <mergeCell ref="F7:N7"/>
    <mergeCell ref="D2:N2"/>
    <mergeCell ref="D3:N3"/>
    <mergeCell ref="D5:N5"/>
    <mergeCell ref="D4:N4"/>
    <mergeCell ref="E41:K41"/>
    <mergeCell ref="L29:N29"/>
    <mergeCell ref="L36:N36"/>
    <mergeCell ref="L37:N37"/>
    <mergeCell ref="L30:N30"/>
    <mergeCell ref="L31:N31"/>
    <mergeCell ref="L32:N32"/>
    <mergeCell ref="L33:N33"/>
    <mergeCell ref="L34:N34"/>
    <mergeCell ref="L35:N35"/>
    <mergeCell ref="L38:N38"/>
    <mergeCell ref="L39:N39"/>
    <mergeCell ref="L40:N40"/>
    <mergeCell ref="L41:N41"/>
    <mergeCell ref="E29:K29"/>
    <mergeCell ref="E30:K30"/>
    <mergeCell ref="L28:N28"/>
    <mergeCell ref="E25:K25"/>
    <mergeCell ref="E26:K26"/>
    <mergeCell ref="E27:K27"/>
    <mergeCell ref="E28:K28"/>
    <mergeCell ref="L27:N27"/>
    <mergeCell ref="L25:N25"/>
    <mergeCell ref="L26:N26"/>
    <mergeCell ref="E31:K31"/>
    <mergeCell ref="E32:K32"/>
    <mergeCell ref="E33:K33"/>
    <mergeCell ref="E34:K34"/>
    <mergeCell ref="E35:K35"/>
    <mergeCell ref="E36:K36"/>
    <mergeCell ref="E37:K37"/>
    <mergeCell ref="E38:K38"/>
    <mergeCell ref="E39:K39"/>
    <mergeCell ref="E40:K40"/>
  </mergeCells>
  <conditionalFormatting sqref="F18:N19 F6:N8 F10:N10 F22:N22 F14:N14 F15">
    <cfRule type="containsBlanks" dxfId="148" priority="59">
      <formula>LEN(TRIM(F6))=0</formula>
    </cfRule>
  </conditionalFormatting>
  <conditionalFormatting sqref="F21">
    <cfRule type="containsBlanks" dxfId="147" priority="50">
      <formula>LEN(TRIM(F21))=0</formula>
    </cfRule>
  </conditionalFormatting>
  <conditionalFormatting sqref="F16:N16 F17">
    <cfRule type="containsBlanks" dxfId="146" priority="47">
      <formula>LEN(TRIM(F16))=0</formula>
    </cfRule>
  </conditionalFormatting>
  <conditionalFormatting sqref="F9:N9">
    <cfRule type="containsBlanks" dxfId="145" priority="46">
      <formula>LEN(TRIM(F9))=0</formula>
    </cfRule>
  </conditionalFormatting>
  <conditionalFormatting sqref="F20">
    <cfRule type="containsBlanks" dxfId="144" priority="15">
      <formula>LEN(TRIM(F20))=0</formula>
    </cfRule>
  </conditionalFormatting>
  <conditionalFormatting sqref="E24:N41">
    <cfRule type="expression" dxfId="143" priority="11">
      <formula>$L24="Не требуется"</formula>
    </cfRule>
  </conditionalFormatting>
  <conditionalFormatting sqref="L29">
    <cfRule type="containsBlanks" dxfId="142" priority="8">
      <formula>LEN(TRIM(L29))=0</formula>
    </cfRule>
  </conditionalFormatting>
  <conditionalFormatting sqref="L24:L28">
    <cfRule type="containsBlanks" dxfId="141" priority="6">
      <formula>LEN(TRIM(L24))=0</formula>
    </cfRule>
  </conditionalFormatting>
  <conditionalFormatting sqref="L30:L41">
    <cfRule type="containsBlanks" dxfId="140" priority="5">
      <formula>LEN(TRIM(L30))=0</formula>
    </cfRule>
  </conditionalFormatting>
  <conditionalFormatting sqref="F13">
    <cfRule type="containsBlanks" dxfId="139" priority="3">
      <formula>LEN(TRIM(F13))=0</formula>
    </cfRule>
  </conditionalFormatting>
  <conditionalFormatting sqref="F11:N11">
    <cfRule type="containsBlanks" dxfId="138" priority="2">
      <formula>LEN(TRIM(F11))=0</formula>
    </cfRule>
  </conditionalFormatting>
  <conditionalFormatting sqref="F12:N12">
    <cfRule type="containsBlanks" dxfId="137" priority="1">
      <formula>LEN(TRIM(F12))=0</formula>
    </cfRule>
  </conditionalFormatting>
  <dataValidations xWindow="1392" yWindow="489" count="5">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2"/>
    <dataValidation allowBlank="1" showInputMessage="1" prompt="Сначала выбрать наименование заказчика (если вы еще не выбрали)" sqref="F7:AB8 O9:T9 V9:AA9"/>
    <dataValidation allowBlank="1" showInputMessage="1" showErrorMessage="1" promptTitle="НМЦД указывается " prompt="в том случае, если закупка опубликована с указанием НМЦД _x000a_ЛИБО СКРЫТЬ ЯЧЕЙКИ" sqref="F14:N14"/>
    <dataValidation allowBlank="1" showInputMessage="1" showErrorMessage="1" prompt="Версия от 27.11.2020" sqref="D5:N5"/>
    <dataValidation type="list" allowBlank="1" showInputMessage="1" promptTitle="НАЧНИ С МЕНЯ!" prompt="Выберите из раскрывающегося списка" sqref="F6:N6">
      <formula1>INDIRECT("Заказчики[Наименование заказчика]")</formula1>
    </dataValidation>
  </dataValidations>
  <pageMargins left="0.25" right="0.25" top="0.75" bottom="0.75" header="0.3" footer="0.3"/>
  <pageSetup paperSize="9" scale="65" fitToHeight="0" orientation="portrait" r:id="rId1"/>
  <extLst>
    <ext xmlns:x14="http://schemas.microsoft.com/office/spreadsheetml/2009/9/main" uri="{CCE6A557-97BC-4b89-ADB6-D9C93CAAB3DF}">
      <x14:dataValidations xmlns:xm="http://schemas.microsoft.com/office/excel/2006/main" xWindow="1392" yWindow="489" count="6">
        <x14:dataValidation type="list" allowBlank="1" showInputMessage="1" prompt="Сначала выбрать наименование заказчика (если вы еще не выбрали)">
          <x14:formula1>
            <xm:f>Прочее!$A$2:$A$3</xm:f>
          </x14:formula1>
          <xm:sqref>F9:N9</xm:sqref>
        </x14:dataValidation>
        <x14:dataValidation type="list" allowBlank="1" showInputMessage="1" showErrorMessage="1" promptTitle="Заполняет организатор" prompt="_x000a_">
          <x14:formula1>
            <xm:f>Прочее!$B$2:$B$4</xm:f>
          </x14:formula1>
          <xm:sqref>F20</xm:sqref>
        </x14:dataValidation>
        <x14:dataValidation type="list" allowBlank="1" showInputMessage="1" showErrorMessage="1">
          <x14:formula1>
            <xm:f>Лист1!$A$1:$A$2</xm:f>
          </x14:formula1>
          <xm:sqref>L24:L41</xm:sqref>
        </x14:dataValidation>
        <x14:dataValidation type="list" allowBlank="1" showInputMessage="1" showErrorMessage="1">
          <x14:formula1>
            <xm:f>Лист1!$C$1:$C$4</xm:f>
          </x14:formula1>
          <xm:sqref>F13:N13</xm:sqref>
        </x14:dataValidation>
        <x14:dataValidation type="list" allowBlank="1" showInputMessage="1">
          <x14:formula1>
            <xm:f>Прочее!$D$2:$D$3</xm:f>
          </x14:formula1>
          <xm:sqref>F18:N18</xm:sqref>
        </x14:dataValidation>
        <x14:dataValidation type="list" allowBlank="1" showInputMessage="1" showErrorMessage="1">
          <x14:formula1>
            <xm:f>Лист1!$E$1:$E$2</xm:f>
          </x14:formula1>
          <xm:sqref>F15:N15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B4" sqref="B4"/>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279</v>
      </c>
      <c r="D2" s="8" t="s">
        <v>186</v>
      </c>
      <c r="E2" s="8" t="str">
        <f>P2&amp;" "&amp;Q2</f>
        <v>lukashova_ea@irkutskenergo.ru 8 3952 794-404</v>
      </c>
      <c r="F2" s="14" t="s">
        <v>173</v>
      </c>
      <c r="M2" s="8" t="s">
        <v>186</v>
      </c>
      <c r="N2" s="8" t="s">
        <v>198</v>
      </c>
      <c r="O2" s="8" t="s">
        <v>199</v>
      </c>
      <c r="P2" s="15" t="s">
        <v>210</v>
      </c>
      <c r="Q2" s="18" t="s">
        <v>222</v>
      </c>
      <c r="R2" s="8" t="str">
        <f>P2&amp;" "&amp;Q2</f>
        <v>lukashova_ea@irkutskenergo.ru 8 3952 794-404</v>
      </c>
    </row>
    <row r="3" spans="2:18" ht="38.25" customHeight="1">
      <c r="B3" s="32" t="s">
        <v>258</v>
      </c>
      <c r="C3" s="8" t="s">
        <v>279</v>
      </c>
      <c r="D3" s="8" t="s">
        <v>187</v>
      </c>
      <c r="E3" s="8" t="str">
        <f t="shared" ref="E3:E12" si="0">P3&amp;" "&amp;Q3</f>
        <v>hodonovich@irkutskenergo.ru 8 3952 794-435</v>
      </c>
      <c r="F3" s="14" t="s">
        <v>174</v>
      </c>
      <c r="M3" s="8" t="s">
        <v>187</v>
      </c>
      <c r="N3" s="8" t="s">
        <v>198</v>
      </c>
      <c r="O3" s="8" t="s">
        <v>200</v>
      </c>
      <c r="P3" s="15" t="s">
        <v>211</v>
      </c>
      <c r="Q3" s="18" t="s">
        <v>223</v>
      </c>
      <c r="R3" s="8" t="str">
        <f t="shared" ref="R3:R12" si="1">P3&amp;" "&amp;Q3</f>
        <v>hodonovich@irkutskenergo.ru 8 3952 794-435</v>
      </c>
    </row>
    <row r="4" spans="2:18" ht="38.25" customHeight="1">
      <c r="B4" s="10" t="s">
        <v>171</v>
      </c>
      <c r="C4" s="8" t="s">
        <v>279</v>
      </c>
      <c r="D4" s="8" t="s">
        <v>188</v>
      </c>
      <c r="E4" s="8" t="str">
        <f t="shared" si="0"/>
        <v>dobezhina_nl@irkutskenergo.ru 8 3952 792-188</v>
      </c>
      <c r="F4" s="14" t="s">
        <v>175</v>
      </c>
      <c r="M4" s="8" t="s">
        <v>188</v>
      </c>
      <c r="N4" s="8" t="s">
        <v>198</v>
      </c>
      <c r="O4" s="8" t="s">
        <v>201</v>
      </c>
      <c r="P4" s="15" t="s">
        <v>212</v>
      </c>
      <c r="Q4" s="18" t="s">
        <v>224</v>
      </c>
      <c r="R4" s="8" t="str">
        <f t="shared" si="1"/>
        <v>dobezhina_nl@irkutskenergo.ru 8 3952 792-188</v>
      </c>
    </row>
    <row r="5" spans="2:18" ht="38.25" customHeight="1">
      <c r="B5" s="10" t="s">
        <v>259</v>
      </c>
      <c r="C5" s="8" t="s">
        <v>279</v>
      </c>
      <c r="D5" s="8" t="s">
        <v>190</v>
      </c>
      <c r="E5" s="8" t="str">
        <f t="shared" si="0"/>
        <v>zasipkina_lv@irkutskenergo.ru 8 3952 792-199</v>
      </c>
      <c r="F5" s="14" t="s">
        <v>176</v>
      </c>
      <c r="M5" s="8" t="s">
        <v>190</v>
      </c>
      <c r="N5" s="8" t="s">
        <v>198</v>
      </c>
      <c r="O5" s="8" t="s">
        <v>202</v>
      </c>
      <c r="P5" s="15" t="s">
        <v>214</v>
      </c>
      <c r="Q5" s="18" t="s">
        <v>225</v>
      </c>
      <c r="R5" s="8" t="str">
        <f t="shared" si="1"/>
        <v>zasipkina_lv@irkutskenergo.ru 8 3952 792-199</v>
      </c>
    </row>
    <row r="6" spans="2:18" ht="38.25" customHeight="1">
      <c r="B6" s="59" t="s">
        <v>285</v>
      </c>
      <c r="C6" s="8" t="s">
        <v>279</v>
      </c>
      <c r="D6" s="8" t="s">
        <v>191</v>
      </c>
      <c r="E6" s="8" t="str">
        <f t="shared" si="0"/>
        <v>yakovlev_ma@irkutskenergo.ru 8 3952 792-149</v>
      </c>
      <c r="F6" s="14" t="s">
        <v>177</v>
      </c>
      <c r="M6" s="8" t="s">
        <v>191</v>
      </c>
      <c r="N6" s="8" t="s">
        <v>198</v>
      </c>
      <c r="O6" s="8" t="s">
        <v>203</v>
      </c>
      <c r="P6" s="16" t="s">
        <v>215</v>
      </c>
      <c r="Q6" s="19" t="s">
        <v>226</v>
      </c>
      <c r="R6" s="8" t="str">
        <f t="shared" si="1"/>
        <v>yakovlev_ma@irkutskenergo.ru 8 3952 792-149</v>
      </c>
    </row>
    <row r="7" spans="2:18" ht="38.25" customHeight="1">
      <c r="B7" s="58" t="s">
        <v>286</v>
      </c>
      <c r="C7" s="8" t="s">
        <v>279</v>
      </c>
      <c r="D7" s="8" t="s">
        <v>192</v>
      </c>
      <c r="E7" s="8" t="str">
        <f t="shared" si="0"/>
        <v>mironovskiy_ma@irkutskenergo.ru 8 3952 792-153</v>
      </c>
      <c r="F7" s="14" t="s">
        <v>178</v>
      </c>
      <c r="M7" s="8" t="s">
        <v>192</v>
      </c>
      <c r="N7" s="8" t="s">
        <v>198</v>
      </c>
      <c r="O7" s="8" t="s">
        <v>204</v>
      </c>
      <c r="P7" s="15" t="s">
        <v>216</v>
      </c>
      <c r="Q7" s="19" t="s">
        <v>227</v>
      </c>
      <c r="R7" s="8" t="str">
        <f t="shared" si="1"/>
        <v>mironovskiy_ma@irkutskenergo.ru 8 3952 792-153</v>
      </c>
    </row>
    <row r="8" spans="2:18" ht="38.25" customHeight="1">
      <c r="B8" s="58" t="s">
        <v>284</v>
      </c>
      <c r="C8" s="8" t="s">
        <v>279</v>
      </c>
      <c r="D8" s="8" t="s">
        <v>193</v>
      </c>
      <c r="E8" s="8" t="str">
        <f t="shared" si="0"/>
        <v>cherednik_ap@irkutskenergo.ru 8 3952 792-173</v>
      </c>
      <c r="F8" s="14" t="s">
        <v>179</v>
      </c>
      <c r="M8" s="8" t="s">
        <v>193</v>
      </c>
      <c r="N8" s="8" t="s">
        <v>198</v>
      </c>
      <c r="O8" s="8" t="s">
        <v>205</v>
      </c>
      <c r="P8" s="16" t="s">
        <v>217</v>
      </c>
      <c r="Q8" s="20" t="s">
        <v>228</v>
      </c>
      <c r="R8" s="8" t="str">
        <f t="shared" si="1"/>
        <v>cherednik_ap@irkutskenergo.ru 8 3952 792-173</v>
      </c>
    </row>
    <row r="9" spans="2:18" ht="38.25" customHeight="1">
      <c r="C9" s="8" t="s">
        <v>279</v>
      </c>
      <c r="D9" s="8" t="s">
        <v>194</v>
      </c>
      <c r="E9" s="8" t="str">
        <f t="shared" si="0"/>
        <v>spirin_ia@irkutskenergo.ru 8 3952 794-406</v>
      </c>
      <c r="F9" s="14" t="s">
        <v>180</v>
      </c>
      <c r="J9" t="e">
        <f>IF(Заявка!F9,$J$10=Контакты!P9,)</f>
        <v>#VALUE!</v>
      </c>
      <c r="M9" s="8" t="s">
        <v>194</v>
      </c>
      <c r="N9" s="8" t="s">
        <v>198</v>
      </c>
      <c r="O9" s="8" t="s">
        <v>206</v>
      </c>
      <c r="P9" s="15" t="s">
        <v>218</v>
      </c>
      <c r="Q9" s="21" t="s">
        <v>229</v>
      </c>
      <c r="R9" s="8" t="str">
        <f t="shared" si="1"/>
        <v>spirin_ia@irkutskenergo.ru 8 3952 794-406</v>
      </c>
    </row>
    <row r="10" spans="2:18" ht="38.25" customHeight="1">
      <c r="B10" s="11"/>
      <c r="C10" s="8" t="s">
        <v>279</v>
      </c>
      <c r="D10" s="8" t="s">
        <v>195</v>
      </c>
      <c r="E10" s="8" t="str">
        <f t="shared" si="0"/>
        <v>fursov_ki@irkutskenergo.ru  8 3952 792-265</v>
      </c>
      <c r="F10" s="14" t="s">
        <v>181</v>
      </c>
      <c r="M10" s="8" t="s">
        <v>195</v>
      </c>
      <c r="N10" s="8" t="s">
        <v>198</v>
      </c>
      <c r="O10" s="8" t="s">
        <v>207</v>
      </c>
      <c r="P10" s="15" t="s">
        <v>219</v>
      </c>
      <c r="Q10" s="20" t="s">
        <v>230</v>
      </c>
      <c r="R10" s="8" t="str">
        <f t="shared" si="1"/>
        <v>fursov_ki@irkutskenergo.ru  8 3952 792-265</v>
      </c>
    </row>
    <row r="11" spans="2:18" ht="38.25" customHeight="1">
      <c r="B11" s="12"/>
      <c r="C11" s="8" t="s">
        <v>279</v>
      </c>
      <c r="D11" s="8" t="s">
        <v>196</v>
      </c>
      <c r="E11" s="8" t="str">
        <f t="shared" si="0"/>
        <v xml:space="preserve">belizova-as@irkutskenergo.ru 8 3952 792-221 </v>
      </c>
      <c r="F11" s="14" t="s">
        <v>182</v>
      </c>
      <c r="M11" s="8" t="s">
        <v>196</v>
      </c>
      <c r="N11" s="8" t="s">
        <v>198</v>
      </c>
      <c r="O11" s="8" t="s">
        <v>208</v>
      </c>
      <c r="P11" s="15" t="s">
        <v>220</v>
      </c>
      <c r="Q11" s="22" t="s">
        <v>231</v>
      </c>
      <c r="R11" s="8" t="str">
        <f t="shared" si="1"/>
        <v xml:space="preserve">belizova-as@irkutskenergo.ru 8 3952 792-221 </v>
      </c>
    </row>
    <row r="12" spans="2:18" ht="38.25" customHeight="1">
      <c r="B12" s="11"/>
      <c r="C12" s="8" t="s">
        <v>279</v>
      </c>
      <c r="D12" s="8" t="s">
        <v>197</v>
      </c>
      <c r="E12" s="8" t="str">
        <f t="shared" si="0"/>
        <v>mihailov-aa@irkutskenergo.ru 8 3952 794-408</v>
      </c>
      <c r="F12" s="14" t="s">
        <v>183</v>
      </c>
      <c r="M12" s="8" t="s">
        <v>197</v>
      </c>
      <c r="N12" s="8" t="s">
        <v>198</v>
      </c>
      <c r="O12" s="8" t="s">
        <v>209</v>
      </c>
      <c r="P12" s="15" t="s">
        <v>221</v>
      </c>
      <c r="Q12" s="21" t="s">
        <v>232</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sqref="A1:B26"/>
    </sheetView>
  </sheetViews>
  <sheetFormatPr defaultRowHeight="15"/>
  <cols>
    <col min="1" max="1" width="5.5703125" bestFit="1" customWidth="1"/>
    <col min="2" max="2" width="47.5703125" bestFit="1" customWidth="1"/>
  </cols>
  <sheetData>
    <row r="1" spans="1:2">
      <c r="A1" s="96" t="s">
        <v>2</v>
      </c>
      <c r="B1" s="96" t="s">
        <v>389</v>
      </c>
    </row>
    <row r="2" spans="1:2">
      <c r="A2" s="96">
        <v>1</v>
      </c>
      <c r="B2" s="96" t="s">
        <v>390</v>
      </c>
    </row>
    <row r="3" spans="1:2">
      <c r="A3" s="96">
        <v>2</v>
      </c>
      <c r="B3" s="96" t="s">
        <v>9</v>
      </c>
    </row>
    <row r="4" spans="1:2">
      <c r="A4" s="96">
        <v>3</v>
      </c>
      <c r="B4" s="96" t="s">
        <v>391</v>
      </c>
    </row>
    <row r="5" spans="1:2">
      <c r="A5" s="96">
        <v>4</v>
      </c>
      <c r="B5" s="96" t="s">
        <v>392</v>
      </c>
    </row>
    <row r="6" spans="1:2">
      <c r="A6" s="96">
        <v>5</v>
      </c>
      <c r="B6" s="96" t="s">
        <v>393</v>
      </c>
    </row>
    <row r="7" spans="1:2">
      <c r="A7" s="96">
        <v>6</v>
      </c>
      <c r="B7" s="96" t="s">
        <v>394</v>
      </c>
    </row>
    <row r="8" spans="1:2">
      <c r="A8" s="96">
        <v>7</v>
      </c>
      <c r="B8" s="96" t="s">
        <v>395</v>
      </c>
    </row>
    <row r="9" spans="1:2">
      <c r="A9" s="96">
        <v>8</v>
      </c>
      <c r="B9" s="96" t="s">
        <v>396</v>
      </c>
    </row>
    <row r="10" spans="1:2">
      <c r="A10" s="96">
        <v>9</v>
      </c>
      <c r="B10" s="96" t="s">
        <v>397</v>
      </c>
    </row>
    <row r="11" spans="1:2">
      <c r="A11" s="96">
        <v>10</v>
      </c>
      <c r="B11" s="96" t="s">
        <v>24</v>
      </c>
    </row>
    <row r="12" spans="1:2">
      <c r="A12" s="96">
        <v>11</v>
      </c>
      <c r="B12" s="96" t="s">
        <v>26</v>
      </c>
    </row>
    <row r="13" spans="1:2">
      <c r="A13" s="96">
        <v>12</v>
      </c>
      <c r="B13" s="96" t="s">
        <v>11</v>
      </c>
    </row>
    <row r="14" spans="1:2">
      <c r="A14" s="96">
        <v>13</v>
      </c>
      <c r="B14" s="96" t="s">
        <v>398</v>
      </c>
    </row>
    <row r="15" spans="1:2">
      <c r="A15" s="96">
        <v>14</v>
      </c>
      <c r="B15" s="96" t="s">
        <v>399</v>
      </c>
    </row>
    <row r="16" spans="1:2">
      <c r="A16" s="96">
        <v>15</v>
      </c>
      <c r="B16" s="96" t="s">
        <v>400</v>
      </c>
    </row>
    <row r="17" spans="1:2">
      <c r="A17" s="96">
        <v>16</v>
      </c>
      <c r="B17" s="96" t="s">
        <v>401</v>
      </c>
    </row>
    <row r="18" spans="1:2">
      <c r="A18" s="96">
        <v>17</v>
      </c>
      <c r="B18" s="96" t="s">
        <v>402</v>
      </c>
    </row>
    <row r="19" spans="1:2">
      <c r="A19" s="96">
        <v>18</v>
      </c>
      <c r="B19" s="96" t="s">
        <v>403</v>
      </c>
    </row>
    <row r="20" spans="1:2">
      <c r="A20" s="96">
        <v>19</v>
      </c>
      <c r="B20" s="96" t="s">
        <v>404</v>
      </c>
    </row>
    <row r="21" spans="1:2">
      <c r="A21" s="96">
        <v>20</v>
      </c>
      <c r="B21" s="96" t="s">
        <v>405</v>
      </c>
    </row>
    <row r="22" spans="1:2">
      <c r="A22" s="96">
        <v>21</v>
      </c>
      <c r="B22" s="96" t="s">
        <v>406</v>
      </c>
    </row>
    <row r="23" spans="1:2">
      <c r="A23" s="96">
        <v>22</v>
      </c>
      <c r="B23" s="96" t="s">
        <v>407</v>
      </c>
    </row>
    <row r="24" spans="1:2">
      <c r="A24" s="96">
        <v>23</v>
      </c>
      <c r="B24" s="96" t="s">
        <v>408</v>
      </c>
    </row>
    <row r="25" spans="1:2">
      <c r="A25" s="96">
        <v>24</v>
      </c>
      <c r="B25" s="96" t="s">
        <v>409</v>
      </c>
    </row>
    <row r="26" spans="1:2">
      <c r="A26" s="96">
        <v>25</v>
      </c>
      <c r="B26" s="96" t="s">
        <v>410</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workbookViewId="0">
      <selection activeCell="I11" sqref="I11"/>
    </sheetView>
  </sheetViews>
  <sheetFormatPr defaultRowHeight="15"/>
  <sheetData>
    <row r="1" spans="1:5">
      <c r="A1" t="s">
        <v>315</v>
      </c>
      <c r="C1" t="s">
        <v>360</v>
      </c>
      <c r="E1" s="13">
        <v>0</v>
      </c>
    </row>
    <row r="2" spans="1:5">
      <c r="A2" t="s">
        <v>316</v>
      </c>
      <c r="C2" t="s">
        <v>361</v>
      </c>
      <c r="E2" s="161">
        <v>20</v>
      </c>
    </row>
    <row r="3" spans="1:5">
      <c r="C3" t="s">
        <v>362</v>
      </c>
    </row>
    <row r="4" spans="1:5">
      <c r="C4" t="s">
        <v>316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B29" sqref="B29"/>
    </sheetView>
  </sheetViews>
  <sheetFormatPr defaultRowHeight="15"/>
  <cols>
    <col min="1" max="1" width="5.5703125" bestFit="1" customWidth="1"/>
    <col min="2" max="2" width="37.42578125" bestFit="1" customWidth="1"/>
    <col min="3" max="3" width="55.5703125" bestFit="1" customWidth="1"/>
    <col min="4" max="4" width="43.5703125" customWidth="1"/>
    <col min="5" max="5" width="20.140625" style="13" bestFit="1" customWidth="1"/>
    <col min="6" max="6" width="37.28515625" customWidth="1"/>
    <col min="8" max="8" width="11.42578125" bestFit="1" customWidth="1"/>
  </cols>
  <sheetData>
    <row r="1" spans="1:8">
      <c r="A1" s="17" t="s">
        <v>2</v>
      </c>
      <c r="B1" t="s">
        <v>233</v>
      </c>
      <c r="C1" t="s">
        <v>234</v>
      </c>
      <c r="D1" s="23" t="s">
        <v>235</v>
      </c>
      <c r="E1" s="24" t="s">
        <v>236</v>
      </c>
      <c r="F1" s="23" t="s">
        <v>237</v>
      </c>
      <c r="G1" t="s">
        <v>238</v>
      </c>
      <c r="H1" t="s">
        <v>239</v>
      </c>
    </row>
    <row r="2" spans="1:8" ht="21.95" customHeight="1">
      <c r="A2" s="17">
        <v>1</v>
      </c>
      <c r="B2" s="17" t="s">
        <v>15</v>
      </c>
      <c r="C2" s="17" t="s">
        <v>240</v>
      </c>
      <c r="D2" s="3" t="s">
        <v>251</v>
      </c>
      <c r="E2" s="25" t="s">
        <v>241</v>
      </c>
      <c r="F2" s="26" t="s">
        <v>210</v>
      </c>
      <c r="G2" s="17">
        <v>302</v>
      </c>
      <c r="H2" s="17"/>
    </row>
    <row r="3" spans="1:8" ht="21.95" customHeight="1">
      <c r="A3" s="17">
        <v>2</v>
      </c>
      <c r="B3" s="17" t="s">
        <v>15</v>
      </c>
      <c r="C3" s="17" t="s">
        <v>240</v>
      </c>
      <c r="D3" s="3" t="s">
        <v>187</v>
      </c>
      <c r="E3" s="25" t="s">
        <v>242</v>
      </c>
      <c r="F3" s="26" t="s">
        <v>211</v>
      </c>
      <c r="G3" s="17">
        <v>206</v>
      </c>
      <c r="H3" s="17">
        <v>9</v>
      </c>
    </row>
    <row r="4" spans="1:8" ht="21.95" customHeight="1">
      <c r="A4" s="17">
        <v>3</v>
      </c>
      <c r="B4" s="17" t="s">
        <v>15</v>
      </c>
      <c r="C4" s="17" t="s">
        <v>240</v>
      </c>
      <c r="D4" s="3" t="s">
        <v>189</v>
      </c>
      <c r="E4" s="25" t="s">
        <v>243</v>
      </c>
      <c r="F4" s="26" t="s">
        <v>213</v>
      </c>
      <c r="G4" s="17">
        <v>302</v>
      </c>
      <c r="H4" s="17">
        <v>4</v>
      </c>
    </row>
    <row r="5" spans="1:8" ht="21.95" customHeight="1">
      <c r="A5" s="17">
        <v>4</v>
      </c>
      <c r="B5" s="17" t="s">
        <v>15</v>
      </c>
      <c r="C5" s="17" t="s">
        <v>240</v>
      </c>
      <c r="D5" s="3" t="s">
        <v>188</v>
      </c>
      <c r="E5" s="25" t="s">
        <v>244</v>
      </c>
      <c r="F5" s="27" t="s">
        <v>212</v>
      </c>
      <c r="G5" s="17">
        <v>302</v>
      </c>
      <c r="H5" s="17">
        <v>2</v>
      </c>
    </row>
    <row r="6" spans="1:8" ht="21.95" customHeight="1">
      <c r="A6" s="17">
        <v>5</v>
      </c>
      <c r="B6" s="17" t="s">
        <v>15</v>
      </c>
      <c r="C6" s="17" t="s">
        <v>240</v>
      </c>
      <c r="D6" s="3" t="s">
        <v>252</v>
      </c>
      <c r="E6" s="25" t="s">
        <v>245</v>
      </c>
      <c r="F6" s="26" t="s">
        <v>214</v>
      </c>
      <c r="G6" s="17">
        <v>206</v>
      </c>
      <c r="H6" s="17">
        <v>3</v>
      </c>
    </row>
    <row r="7" spans="1:8" ht="21.95" customHeight="1">
      <c r="A7" s="17">
        <v>6</v>
      </c>
      <c r="B7" s="17" t="s">
        <v>15</v>
      </c>
      <c r="C7" s="17" t="s">
        <v>240</v>
      </c>
      <c r="D7" s="3" t="s">
        <v>253</v>
      </c>
      <c r="E7" s="25" t="s">
        <v>246</v>
      </c>
      <c r="F7" s="26" t="s">
        <v>216</v>
      </c>
      <c r="G7" s="17">
        <v>302</v>
      </c>
      <c r="H7" s="17">
        <v>7</v>
      </c>
    </row>
    <row r="8" spans="1:8" ht="21.95" customHeight="1">
      <c r="A8" s="17">
        <v>7</v>
      </c>
      <c r="B8" s="17" t="s">
        <v>15</v>
      </c>
      <c r="C8" s="17" t="s">
        <v>240</v>
      </c>
      <c r="D8" s="3" t="s">
        <v>254</v>
      </c>
      <c r="E8" s="25" t="s">
        <v>247</v>
      </c>
      <c r="F8" s="26" t="s">
        <v>215</v>
      </c>
      <c r="G8" s="17">
        <v>206</v>
      </c>
      <c r="H8" s="17">
        <v>10</v>
      </c>
    </row>
    <row r="9" spans="1:8" ht="21.95" customHeight="1">
      <c r="A9" s="17">
        <v>8</v>
      </c>
      <c r="B9" s="17" t="s">
        <v>15</v>
      </c>
      <c r="C9" s="17" t="s">
        <v>240</v>
      </c>
      <c r="D9" s="3" t="s">
        <v>193</v>
      </c>
      <c r="E9" s="25" t="s">
        <v>248</v>
      </c>
      <c r="F9" s="27" t="s">
        <v>217</v>
      </c>
      <c r="G9" s="17">
        <v>206</v>
      </c>
      <c r="H9" s="17">
        <v>11</v>
      </c>
    </row>
    <row r="10" spans="1:8" ht="21.95" customHeight="1">
      <c r="A10" s="17">
        <v>9</v>
      </c>
      <c r="B10" s="17" t="s">
        <v>15</v>
      </c>
      <c r="C10" s="17" t="s">
        <v>240</v>
      </c>
      <c r="D10" s="17" t="s">
        <v>194</v>
      </c>
      <c r="E10" s="25" t="s">
        <v>249</v>
      </c>
      <c r="F10" s="28" t="s">
        <v>218</v>
      </c>
      <c r="G10" s="17" t="s">
        <v>250</v>
      </c>
      <c r="H10" s="17"/>
    </row>
    <row r="11" spans="1:8" ht="21.95" customHeight="1">
      <c r="A11" s="17">
        <v>10</v>
      </c>
      <c r="B11" s="17" t="s">
        <v>15</v>
      </c>
      <c r="C11" s="17" t="s">
        <v>240</v>
      </c>
      <c r="D11" s="17" t="s">
        <v>255</v>
      </c>
      <c r="E11" s="29" t="s">
        <v>230</v>
      </c>
      <c r="F11" s="28" t="s">
        <v>221</v>
      </c>
      <c r="G11" s="17" t="s">
        <v>250</v>
      </c>
      <c r="H11" s="17"/>
    </row>
    <row r="12" spans="1:8" ht="21.95" customHeight="1">
      <c r="A12" s="17">
        <v>11</v>
      </c>
      <c r="B12" s="17" t="s">
        <v>15</v>
      </c>
      <c r="C12" s="17" t="s">
        <v>240</v>
      </c>
      <c r="D12" s="17" t="s">
        <v>256</v>
      </c>
      <c r="E12" s="29" t="s">
        <v>230</v>
      </c>
      <c r="F12" s="28" t="s">
        <v>219</v>
      </c>
      <c r="G12" s="17" t="s">
        <v>250</v>
      </c>
      <c r="H12" s="17"/>
    </row>
    <row r="13" spans="1:8" ht="21.95" customHeight="1">
      <c r="A13" s="17">
        <v>12</v>
      </c>
      <c r="B13" s="17" t="s">
        <v>15</v>
      </c>
      <c r="C13" s="17" t="s">
        <v>240</v>
      </c>
      <c r="D13" s="17" t="s">
        <v>196</v>
      </c>
      <c r="E13" s="29" t="s">
        <v>231</v>
      </c>
      <c r="F13" s="28" t="s">
        <v>220</v>
      </c>
      <c r="G13" s="17" t="s">
        <v>250</v>
      </c>
      <c r="H13" s="17"/>
    </row>
    <row r="18" spans="5:5">
      <c r="E18" s="30"/>
    </row>
    <row r="20" spans="5:5">
      <c r="E20" s="30"/>
    </row>
    <row r="24" spans="5:5">
      <c r="E24" s="30"/>
    </row>
  </sheetData>
  <sheetProtection formatCells="0" formatRows="0" insertHyperlinks="0" deleteRows="0"/>
  <hyperlinks>
    <hyperlink ref="F5" r:id="rId1"/>
    <hyperlink ref="F6" r:id="rId2"/>
    <hyperlink ref="F4" r:id="rId3"/>
    <hyperlink ref="F2" r:id="rId4"/>
    <hyperlink ref="F7" r:id="rId5"/>
    <hyperlink ref="F3" r:id="rId6"/>
    <hyperlink ref="F8" r:id="rId7"/>
    <hyperlink ref="F9" r:id="rId8"/>
    <hyperlink ref="F10" r:id="rId9" display="sivokina-m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B6" sqref="B6"/>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202" t="s">
        <v>172</v>
      </c>
      <c r="B1" s="202"/>
      <c r="C1" s="202"/>
      <c r="D1" s="202"/>
      <c r="E1" s="202"/>
      <c r="F1" s="202"/>
      <c r="G1" s="202"/>
    </row>
    <row r="2" spans="1:7" s="125" customFormat="1" ht="29.25" customHeight="1">
      <c r="A2" s="123" t="s">
        <v>2</v>
      </c>
      <c r="B2" s="123" t="s">
        <v>3</v>
      </c>
      <c r="C2" s="124" t="s">
        <v>4</v>
      </c>
      <c r="D2" s="123" t="s">
        <v>5</v>
      </c>
      <c r="E2" s="123" t="s">
        <v>6</v>
      </c>
      <c r="F2" s="123" t="s">
        <v>7</v>
      </c>
      <c r="G2" s="123" t="s">
        <v>364</v>
      </c>
    </row>
    <row r="3" spans="1:7" s="127" customFormat="1" ht="63.75">
      <c r="A3" s="123">
        <v>1</v>
      </c>
      <c r="B3" s="90" t="s">
        <v>420</v>
      </c>
      <c r="C3" s="126" t="s">
        <v>421</v>
      </c>
      <c r="D3" s="90" t="s">
        <v>422</v>
      </c>
      <c r="E3" s="90" t="s">
        <v>423</v>
      </c>
      <c r="F3" s="90">
        <v>89645481581</v>
      </c>
      <c r="G3" s="90" t="s">
        <v>424</v>
      </c>
    </row>
    <row r="4" spans="1:7" s="127" customFormat="1" ht="67.5" customHeight="1">
      <c r="A4" s="123">
        <v>2</v>
      </c>
      <c r="B4" s="90" t="s">
        <v>425</v>
      </c>
      <c r="C4" s="126">
        <v>3808191584</v>
      </c>
      <c r="D4" s="90" t="s">
        <v>426</v>
      </c>
      <c r="E4" s="90" t="s">
        <v>427</v>
      </c>
      <c r="F4" s="90">
        <v>83952484929</v>
      </c>
      <c r="G4" s="90" t="s">
        <v>424</v>
      </c>
    </row>
    <row r="5" spans="1:7" s="127" customFormat="1" ht="51">
      <c r="A5" s="123">
        <v>3</v>
      </c>
      <c r="B5" s="90" t="s">
        <v>428</v>
      </c>
      <c r="C5" s="126">
        <v>3808078765</v>
      </c>
      <c r="D5" s="90" t="s">
        <v>429</v>
      </c>
      <c r="E5" s="90" t="s">
        <v>430</v>
      </c>
      <c r="F5" s="90">
        <v>83952291417</v>
      </c>
      <c r="G5" s="90" t="s">
        <v>424</v>
      </c>
    </row>
    <row r="6" spans="1:7" s="127" customFormat="1" ht="38.25">
      <c r="A6" s="123">
        <v>4</v>
      </c>
      <c r="B6" s="90" t="s">
        <v>431</v>
      </c>
      <c r="C6" s="126" t="s">
        <v>432</v>
      </c>
      <c r="D6" s="90" t="s">
        <v>433</v>
      </c>
      <c r="E6" s="90" t="s">
        <v>434</v>
      </c>
      <c r="F6" s="90">
        <v>83952203037</v>
      </c>
      <c r="G6" s="90" t="s">
        <v>424</v>
      </c>
    </row>
    <row r="7" spans="1:7" s="127" customFormat="1" ht="51">
      <c r="A7" s="123">
        <v>5</v>
      </c>
      <c r="B7" s="90" t="s">
        <v>439</v>
      </c>
      <c r="C7" s="126" t="s">
        <v>440</v>
      </c>
      <c r="D7" s="90" t="s">
        <v>441</v>
      </c>
      <c r="E7" s="162" t="s">
        <v>442</v>
      </c>
      <c r="F7" s="90">
        <v>83952683562</v>
      </c>
      <c r="G7" s="90" t="s">
        <v>424</v>
      </c>
    </row>
    <row r="8" spans="1:7" s="127" customFormat="1" ht="63.75">
      <c r="A8" s="123">
        <v>6</v>
      </c>
      <c r="B8" s="90" t="s">
        <v>435</v>
      </c>
      <c r="C8" s="126">
        <v>3807000149</v>
      </c>
      <c r="D8" s="90" t="s">
        <v>436</v>
      </c>
      <c r="E8" s="90" t="s">
        <v>437</v>
      </c>
      <c r="F8" s="90" t="s">
        <v>438</v>
      </c>
      <c r="G8" s="90" t="s">
        <v>424</v>
      </c>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hyperlinks>
    <hyperlink ref="E7" r:id="rId1"/>
  </hyperlinks>
  <pageMargins left="0.7" right="0.7" top="0.75" bottom="0.75" header="0.3" footer="0.3"/>
  <pageSetup paperSize="9" scale="92" orientation="landscape" r:id="rId2"/>
  <rowBreaks count="1" manualBreakCount="1">
    <brk id="34" max="16383" man="1"/>
  </rowBreaks>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262</v>
      </c>
      <c r="B2" s="14">
        <v>3</v>
      </c>
      <c r="D2" s="57" t="s">
        <v>388</v>
      </c>
    </row>
    <row r="3" spans="1:4" ht="16.5" customHeight="1">
      <c r="A3" s="14" t="s">
        <v>263</v>
      </c>
      <c r="B3" s="14">
        <v>5</v>
      </c>
      <c r="D3" s="57" t="s">
        <v>283</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N15" sqref="N15"/>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11" t="s">
        <v>264</v>
      </c>
      <c r="B1" s="211"/>
      <c r="C1" s="211"/>
      <c r="D1" s="211"/>
      <c r="E1" s="211"/>
      <c r="F1" s="211"/>
      <c r="G1" s="211"/>
      <c r="H1" s="211"/>
      <c r="I1" s="211"/>
    </row>
    <row r="2" spans="1:9" ht="25.5" customHeight="1">
      <c r="A2" s="136">
        <f>Заявка!D6</f>
        <v>1</v>
      </c>
      <c r="B2" s="105" t="str">
        <f>Заявка!E6</f>
        <v>Заказчик</v>
      </c>
      <c r="C2" s="203" t="str">
        <f>Заявка!F6</f>
        <v>ПАО «Иркутскэнерго»</v>
      </c>
      <c r="D2" s="203"/>
      <c r="E2" s="203"/>
      <c r="F2" s="203"/>
      <c r="G2" s="203"/>
      <c r="H2" s="203"/>
      <c r="I2" s="203"/>
    </row>
    <row r="3" spans="1:9" ht="25.5" customHeight="1">
      <c r="A3" s="136">
        <f>A2+1</f>
        <v>2</v>
      </c>
      <c r="B3" s="105" t="str">
        <f>Заявка!E7</f>
        <v>Подразделение заказчика</v>
      </c>
      <c r="C3" s="203" t="str">
        <f>Заявка!F7</f>
        <v>отдел по сопровождению собственности</v>
      </c>
      <c r="D3" s="203"/>
      <c r="E3" s="203"/>
      <c r="F3" s="203"/>
      <c r="G3" s="203"/>
      <c r="H3" s="203"/>
      <c r="I3" s="203"/>
    </row>
    <row r="4" spans="1:9" ht="25.5" customHeight="1">
      <c r="A4" s="136">
        <f t="shared" ref="A4:A13" si="0">A3+1</f>
        <v>3</v>
      </c>
      <c r="B4" s="105" t="str">
        <f>Заявка!E8</f>
        <v>Местонахождение заказчика</v>
      </c>
      <c r="C4" s="203" t="str">
        <f>Заявка!F8</f>
        <v>г.Иркутск, ул.Сухэ-Батора, 3</v>
      </c>
      <c r="D4" s="203"/>
      <c r="E4" s="203"/>
      <c r="F4" s="203"/>
      <c r="G4" s="203"/>
      <c r="H4" s="203"/>
      <c r="I4" s="203"/>
    </row>
    <row r="5" spans="1:9" ht="69" customHeight="1">
      <c r="A5" s="136">
        <f t="shared" si="0"/>
        <v>4</v>
      </c>
      <c r="B5" s="105" t="str">
        <f>Заявка!E10</f>
        <v>Предмет договора</v>
      </c>
      <c r="C5" s="203" t="str">
        <f>Заявка!F10</f>
        <v>Работы по подготовке документов для оспаривания результатов определения кадастровой стоимости земельных участков на территории Иркутской области, утвержденных Постановлением Правительства Иркутской области от 26.11.2020 N 969-пп  (перечень земельных участков указан в договоре)</v>
      </c>
      <c r="D5" s="203"/>
      <c r="E5" s="203"/>
      <c r="F5" s="203"/>
      <c r="G5" s="203"/>
      <c r="H5" s="203"/>
      <c r="I5" s="203"/>
    </row>
    <row r="6" spans="1:9" ht="25.5" customHeight="1">
      <c r="A6" s="136">
        <f t="shared" si="0"/>
        <v>5</v>
      </c>
      <c r="B6" s="105" t="str">
        <f>Заявка!E11</f>
        <v>Способ закупки</v>
      </c>
      <c r="C6" s="203" t="str">
        <f>Заявка!F11</f>
        <v>Анализ предложений до 500 тыс.</v>
      </c>
      <c r="D6" s="203"/>
      <c r="E6" s="203"/>
      <c r="F6" s="203"/>
      <c r="G6" s="203"/>
      <c r="H6" s="203"/>
      <c r="I6" s="203"/>
    </row>
    <row r="7" spans="1:9" ht="25.5" customHeight="1">
      <c r="A7" s="136">
        <f t="shared" si="0"/>
        <v>6</v>
      </c>
      <c r="B7" s="105" t="str">
        <f>Заявка!E12</f>
        <v>Место выполнения работ, оказания услуг</v>
      </c>
      <c r="C7" s="203" t="str">
        <f>Заявка!F12</f>
        <v>Иркутская область</v>
      </c>
      <c r="D7" s="203"/>
      <c r="E7" s="203"/>
      <c r="F7" s="203"/>
      <c r="G7" s="203"/>
      <c r="H7" s="203"/>
      <c r="I7" s="203"/>
    </row>
    <row r="8" spans="1:9" ht="25.5" customHeight="1">
      <c r="A8" s="136">
        <f t="shared" si="0"/>
        <v>7</v>
      </c>
      <c r="B8" s="105" t="str">
        <f>Заявка!E13</f>
        <v xml:space="preserve">Гарантийный срок </v>
      </c>
      <c r="C8" s="203" t="str">
        <f>Заявка!F13</f>
        <v>Не требуется</v>
      </c>
      <c r="D8" s="203"/>
      <c r="E8" s="203"/>
      <c r="F8" s="203"/>
      <c r="G8" s="203"/>
      <c r="H8" s="203"/>
      <c r="I8" s="203"/>
    </row>
    <row r="9" spans="1:9" ht="25.5" customHeight="1">
      <c r="A9" s="136">
        <f t="shared" si="0"/>
        <v>8</v>
      </c>
      <c r="B9" s="105" t="str">
        <f>Заявка!E14</f>
        <v>НМЦД, рублей без учета НДС</v>
      </c>
      <c r="C9" s="203">
        <f>Заявка!F14</f>
        <v>214500</v>
      </c>
      <c r="D9" s="203"/>
      <c r="E9" s="203"/>
      <c r="F9" s="203"/>
      <c r="G9" s="203"/>
      <c r="H9" s="203"/>
      <c r="I9" s="203"/>
    </row>
    <row r="10" spans="1:9" ht="25.5" customHeight="1">
      <c r="A10" s="136">
        <f t="shared" si="0"/>
        <v>9</v>
      </c>
      <c r="B10" s="105" t="str">
        <f>Заявка!E17</f>
        <v>Сумма НДС</v>
      </c>
      <c r="C10" s="212">
        <f>Заявка!F17</f>
        <v>42900</v>
      </c>
      <c r="D10" s="203"/>
      <c r="E10" s="203"/>
      <c r="F10" s="203"/>
      <c r="G10" s="203"/>
      <c r="H10" s="203"/>
      <c r="I10" s="203"/>
    </row>
    <row r="11" spans="1:9" ht="25.5" customHeight="1">
      <c r="A11" s="136">
        <f t="shared" si="0"/>
        <v>10</v>
      </c>
      <c r="B11" s="105" t="str">
        <f>Заявка!E16</f>
        <v>НМЦД, рублей с учетом НДС</v>
      </c>
      <c r="C11" s="203">
        <f>Заявка!F16</f>
        <v>257400</v>
      </c>
      <c r="D11" s="203"/>
      <c r="E11" s="203"/>
      <c r="F11" s="203"/>
      <c r="G11" s="203"/>
      <c r="H11" s="203"/>
      <c r="I11" s="203"/>
    </row>
    <row r="12" spans="1:9" ht="25.5" customHeight="1">
      <c r="A12" s="136">
        <f t="shared" si="0"/>
        <v>11</v>
      </c>
      <c r="B12" s="105" t="str">
        <f>Заявка!E18</f>
        <v>Условия оплаты по договору</v>
      </c>
      <c r="C12" s="203" t="str">
        <f>Заявка!F18</f>
        <v xml:space="preserve">Не позднее 60  рабочих дней (15 рабочих дней для СМСП)  по факту работ (услуг), в полном объеме. </v>
      </c>
      <c r="D12" s="203"/>
      <c r="E12" s="203"/>
      <c r="F12" s="203"/>
      <c r="G12" s="203"/>
      <c r="H12" s="203"/>
      <c r="I12" s="203"/>
    </row>
    <row r="13" spans="1:9" ht="25.5" customHeight="1">
      <c r="A13" s="136">
        <f t="shared" si="0"/>
        <v>12</v>
      </c>
      <c r="B13" s="105" t="str">
        <f>Заявка!E19</f>
        <v>Планируемый срок работ (услуг)</v>
      </c>
      <c r="C13" s="203" t="str">
        <f>Заявка!F19</f>
        <v>10 рабочих дней после наступления начального срока оказания Услуг</v>
      </c>
      <c r="D13" s="203"/>
      <c r="E13" s="203"/>
      <c r="F13" s="203"/>
      <c r="G13" s="203"/>
      <c r="H13" s="203"/>
      <c r="I13" s="203"/>
    </row>
    <row r="14" spans="1:9" ht="25.5" customHeight="1">
      <c r="A14" s="206" t="s">
        <v>276</v>
      </c>
      <c r="B14" s="207"/>
      <c r="C14" s="207"/>
      <c r="D14" s="207"/>
      <c r="E14" s="207"/>
      <c r="F14" s="207"/>
      <c r="G14" s="207"/>
      <c r="H14" s="207"/>
      <c r="I14" s="208"/>
    </row>
    <row r="15" spans="1:9" ht="37.5" customHeight="1">
      <c r="A15" s="41" t="s">
        <v>2</v>
      </c>
      <c r="B15" s="209" t="s">
        <v>265</v>
      </c>
      <c r="C15" s="210"/>
      <c r="D15" s="210"/>
      <c r="E15" s="205" t="s">
        <v>266</v>
      </c>
      <c r="F15" s="205"/>
      <c r="G15" s="205"/>
      <c r="H15" s="205"/>
      <c r="I15" s="205"/>
    </row>
    <row r="16" spans="1:9" ht="75" customHeight="1">
      <c r="A16" s="41">
        <f>Заявка!D24</f>
        <v>1</v>
      </c>
      <c r="B16" s="163" t="s">
        <v>268</v>
      </c>
      <c r="C16" s="164"/>
      <c r="D16" s="164"/>
      <c r="E16" s="204" t="s">
        <v>288</v>
      </c>
      <c r="F16" s="204"/>
      <c r="G16" s="204"/>
      <c r="H16" s="204"/>
      <c r="I16" s="204"/>
    </row>
    <row r="17" spans="1:9" ht="68.25" customHeight="1">
      <c r="A17" s="103">
        <f>Заявка!D25</f>
        <v>2</v>
      </c>
      <c r="B17" s="163" t="s">
        <v>269</v>
      </c>
      <c r="C17" s="164"/>
      <c r="D17" s="164"/>
      <c r="E17" s="204" t="s">
        <v>289</v>
      </c>
      <c r="F17" s="204"/>
      <c r="G17" s="204"/>
      <c r="H17" s="204"/>
      <c r="I17" s="204"/>
    </row>
    <row r="18" spans="1:9" ht="90" customHeight="1">
      <c r="A18" s="103">
        <f>Заявка!D26</f>
        <v>3</v>
      </c>
      <c r="B18" s="163" t="s">
        <v>270</v>
      </c>
      <c r="C18" s="164"/>
      <c r="D18" s="164"/>
      <c r="E18" s="204" t="s">
        <v>293</v>
      </c>
      <c r="F18" s="204"/>
      <c r="G18" s="204"/>
      <c r="H18" s="204"/>
      <c r="I18" s="204"/>
    </row>
    <row r="19" spans="1:9" ht="134.25" customHeight="1">
      <c r="A19" s="103">
        <f>Заявка!D27</f>
        <v>4</v>
      </c>
      <c r="B19" s="163" t="s">
        <v>290</v>
      </c>
      <c r="C19" s="164"/>
      <c r="D19" s="164"/>
      <c r="E19" s="204" t="s">
        <v>294</v>
      </c>
      <c r="F19" s="204"/>
      <c r="G19" s="204"/>
      <c r="H19" s="204"/>
      <c r="I19" s="204"/>
    </row>
    <row r="20" spans="1:9" ht="96" customHeight="1">
      <c r="A20" s="103">
        <f>Заявка!D28</f>
        <v>5</v>
      </c>
      <c r="B20" s="163" t="s">
        <v>291</v>
      </c>
      <c r="C20" s="164"/>
      <c r="D20" s="164"/>
      <c r="E20" s="204" t="s">
        <v>295</v>
      </c>
      <c r="F20" s="204"/>
      <c r="G20" s="204"/>
      <c r="H20" s="204"/>
      <c r="I20" s="204"/>
    </row>
    <row r="21" spans="1:9" ht="94.5" customHeight="1">
      <c r="A21" s="103">
        <f>Заявка!D29</f>
        <v>6</v>
      </c>
      <c r="B21" s="163" t="s">
        <v>292</v>
      </c>
      <c r="C21" s="164"/>
      <c r="D21" s="164"/>
      <c r="E21" s="204" t="s">
        <v>296</v>
      </c>
      <c r="F21" s="204"/>
      <c r="G21" s="204"/>
      <c r="H21" s="204"/>
      <c r="I21" s="204"/>
    </row>
    <row r="22" spans="1:9" ht="91.5" customHeight="1">
      <c r="A22" s="103">
        <f>Заявка!D30</f>
        <v>7</v>
      </c>
      <c r="B22" s="163" t="s">
        <v>297</v>
      </c>
      <c r="C22" s="164"/>
      <c r="D22" s="164"/>
      <c r="E22" s="204"/>
      <c r="F22" s="204"/>
      <c r="G22" s="204"/>
      <c r="H22" s="204"/>
      <c r="I22" s="204"/>
    </row>
    <row r="23" spans="1:9" ht="111" customHeight="1">
      <c r="A23" s="103">
        <f>Заявка!D31</f>
        <v>8</v>
      </c>
      <c r="B23" s="163" t="s">
        <v>271</v>
      </c>
      <c r="C23" s="164"/>
      <c r="D23" s="164"/>
      <c r="E23" s="204" t="s">
        <v>298</v>
      </c>
      <c r="F23" s="204"/>
      <c r="G23" s="204"/>
      <c r="H23" s="204"/>
      <c r="I23" s="204"/>
    </row>
    <row r="24" spans="1:9" ht="117.75" hidden="1" customHeight="1">
      <c r="A24" s="103">
        <f>Заявка!D32</f>
        <v>9</v>
      </c>
      <c r="B24" s="163" t="s">
        <v>299</v>
      </c>
      <c r="C24" s="164"/>
      <c r="D24" s="164"/>
      <c r="E24" s="204"/>
      <c r="F24" s="204"/>
      <c r="G24" s="204"/>
      <c r="H24" s="204"/>
      <c r="I24" s="204"/>
    </row>
    <row r="25" spans="1:9" ht="36.75" customHeight="1">
      <c r="A25" s="103">
        <f>Заявка!D33</f>
        <v>10</v>
      </c>
      <c r="B25" s="163" t="s">
        <v>300</v>
      </c>
      <c r="C25" s="164"/>
      <c r="D25" s="164"/>
      <c r="E25" s="204" t="s">
        <v>301</v>
      </c>
      <c r="F25" s="204"/>
      <c r="G25" s="204"/>
      <c r="H25" s="204"/>
      <c r="I25" s="204"/>
    </row>
    <row r="26" spans="1:9" ht="231" customHeight="1">
      <c r="A26" s="103">
        <f>Заявка!D34</f>
        <v>11</v>
      </c>
      <c r="B26" s="163" t="s">
        <v>302</v>
      </c>
      <c r="C26" s="164"/>
      <c r="D26" s="164"/>
      <c r="E26" s="204" t="s">
        <v>303</v>
      </c>
      <c r="F26" s="204"/>
      <c r="G26" s="204"/>
      <c r="H26" s="204"/>
      <c r="I26" s="204"/>
    </row>
    <row r="27" spans="1:9" ht="36.75" hidden="1" customHeight="1">
      <c r="A27" s="103">
        <f>Заявка!D35</f>
        <v>12</v>
      </c>
      <c r="B27" s="163" t="s">
        <v>304</v>
      </c>
      <c r="C27" s="164"/>
      <c r="D27" s="164"/>
      <c r="E27" s="163"/>
      <c r="F27" s="164"/>
      <c r="G27" s="164"/>
      <c r="H27" s="164"/>
      <c r="I27" s="165"/>
    </row>
    <row r="28" spans="1:9" ht="36.75" hidden="1" customHeight="1">
      <c r="A28" s="103">
        <f>Заявка!D36</f>
        <v>13</v>
      </c>
      <c r="B28" s="163" t="s">
        <v>305</v>
      </c>
      <c r="C28" s="164"/>
      <c r="D28" s="164"/>
      <c r="E28" s="163"/>
      <c r="F28" s="164"/>
      <c r="G28" s="164"/>
      <c r="H28" s="164"/>
      <c r="I28" s="165"/>
    </row>
    <row r="29" spans="1:9" ht="72.75" hidden="1" customHeight="1">
      <c r="A29" s="103">
        <f>Заявка!D37</f>
        <v>14</v>
      </c>
      <c r="B29" s="163" t="s">
        <v>306</v>
      </c>
      <c r="C29" s="164"/>
      <c r="D29" s="164"/>
      <c r="E29" s="163" t="s">
        <v>309</v>
      </c>
      <c r="F29" s="164"/>
      <c r="G29" s="164"/>
      <c r="H29" s="164"/>
      <c r="I29" s="165"/>
    </row>
    <row r="30" spans="1:9" ht="36.75" hidden="1" customHeight="1">
      <c r="A30" s="103">
        <f>Заявка!D38</f>
        <v>15</v>
      </c>
      <c r="B30" s="163" t="s">
        <v>307</v>
      </c>
      <c r="C30" s="164"/>
      <c r="D30" s="164"/>
      <c r="E30" s="163" t="s">
        <v>310</v>
      </c>
      <c r="F30" s="164"/>
      <c r="G30" s="164"/>
      <c r="H30" s="164"/>
      <c r="I30" s="165"/>
    </row>
    <row r="31" spans="1:9" ht="246" hidden="1" customHeight="1">
      <c r="A31" s="103">
        <f>Заявка!D39</f>
        <v>16</v>
      </c>
      <c r="B31" s="163" t="s">
        <v>308</v>
      </c>
      <c r="C31" s="164"/>
      <c r="D31" s="164"/>
      <c r="E31" s="204"/>
      <c r="F31" s="204"/>
      <c r="G31" s="204"/>
      <c r="H31" s="204"/>
      <c r="I31" s="204"/>
    </row>
    <row r="32" spans="1:9" ht="25.5" hidden="1" customHeight="1">
      <c r="A32" s="103">
        <f>Заявка!D40</f>
        <v>17</v>
      </c>
      <c r="B32" s="163" t="s">
        <v>312</v>
      </c>
      <c r="C32" s="164"/>
      <c r="D32" s="164"/>
      <c r="E32" s="204"/>
      <c r="F32" s="204"/>
      <c r="G32" s="204"/>
      <c r="H32" s="204"/>
      <c r="I32" s="204"/>
    </row>
    <row r="33" spans="1:9" ht="48" customHeight="1">
      <c r="A33" s="103">
        <f>Заявка!D41</f>
        <v>18</v>
      </c>
      <c r="B33" s="163" t="s">
        <v>313</v>
      </c>
      <c r="C33" s="164"/>
      <c r="D33" s="164"/>
      <c r="E33" s="204" t="s">
        <v>314</v>
      </c>
      <c r="F33" s="204"/>
      <c r="G33" s="204"/>
      <c r="H33" s="204"/>
      <c r="I33" s="204"/>
    </row>
    <row r="34" spans="1:9" ht="25.5" customHeight="1">
      <c r="A34" s="224" t="s">
        <v>267</v>
      </c>
      <c r="B34" s="225"/>
      <c r="C34" s="225"/>
      <c r="D34" s="225"/>
      <c r="E34" s="225"/>
      <c r="F34" s="225"/>
      <c r="G34" s="225"/>
      <c r="H34" s="225"/>
      <c r="I34" s="226"/>
    </row>
    <row r="35" spans="1:9" ht="39" customHeight="1">
      <c r="A35" s="40">
        <v>1</v>
      </c>
      <c r="B35" s="163" t="s">
        <v>278</v>
      </c>
      <c r="C35" s="164"/>
      <c r="D35" s="164"/>
      <c r="E35" s="164"/>
      <c r="F35" s="164"/>
      <c r="G35" s="164"/>
      <c r="H35" s="164"/>
      <c r="I35" s="165"/>
    </row>
    <row r="36" spans="1:9" ht="61.5" customHeight="1">
      <c r="A36" s="41">
        <v>2</v>
      </c>
      <c r="B36" s="163" t="s">
        <v>277</v>
      </c>
      <c r="C36" s="164"/>
      <c r="D36" s="164"/>
      <c r="E36" s="164"/>
      <c r="F36" s="164"/>
      <c r="G36" s="164"/>
      <c r="H36" s="164"/>
      <c r="I36" s="220"/>
    </row>
    <row r="37" spans="1:9" s="54" customFormat="1" ht="81" hidden="1" customHeight="1">
      <c r="A37" s="51">
        <v>1</v>
      </c>
      <c r="B37" s="216" t="s">
        <v>272</v>
      </c>
      <c r="C37" s="217"/>
      <c r="D37" s="218"/>
      <c r="E37" s="217"/>
      <c r="F37" s="217"/>
      <c r="G37" s="217"/>
      <c r="H37" s="217"/>
      <c r="I37" s="219"/>
    </row>
    <row r="38" spans="1:9" s="54" customFormat="1" ht="81" hidden="1" customHeight="1">
      <c r="A38" s="51">
        <v>1</v>
      </c>
      <c r="B38" s="216" t="s">
        <v>272</v>
      </c>
      <c r="C38" s="217"/>
      <c r="D38" s="218"/>
      <c r="E38" s="217"/>
      <c r="F38" s="217"/>
      <c r="G38" s="217"/>
      <c r="H38" s="217"/>
      <c r="I38" s="219"/>
    </row>
    <row r="39" spans="1:9" s="54" customFormat="1" ht="25.5" hidden="1" customHeight="1">
      <c r="A39" s="51">
        <v>2</v>
      </c>
      <c r="B39" s="221" t="s">
        <v>273</v>
      </c>
      <c r="C39" s="221"/>
      <c r="D39" s="221"/>
      <c r="E39" s="222"/>
      <c r="F39" s="222"/>
      <c r="G39" s="222"/>
      <c r="H39" s="222"/>
      <c r="I39" s="223"/>
    </row>
    <row r="40" spans="1:9" s="54" customFormat="1" ht="25.5" hidden="1" customHeight="1" thickBot="1">
      <c r="A40" s="52">
        <v>3</v>
      </c>
      <c r="B40" s="213" t="s">
        <v>282</v>
      </c>
      <c r="C40" s="213"/>
      <c r="D40" s="213"/>
      <c r="E40" s="214"/>
      <c r="F40" s="214"/>
      <c r="G40" s="214"/>
      <c r="H40" s="214"/>
      <c r="I40" s="215"/>
    </row>
  </sheetData>
  <mergeCells count="63">
    <mergeCell ref="A34:I34"/>
    <mergeCell ref="B22:D22"/>
    <mergeCell ref="E22:I22"/>
    <mergeCell ref="B20:D20"/>
    <mergeCell ref="E20:I20"/>
    <mergeCell ref="B21:D21"/>
    <mergeCell ref="E21:I21"/>
    <mergeCell ref="E28:I28"/>
    <mergeCell ref="E29:I29"/>
    <mergeCell ref="E32:I32"/>
    <mergeCell ref="E33:I33"/>
    <mergeCell ref="B31:D31"/>
    <mergeCell ref="B32:D32"/>
    <mergeCell ref="B33:D33"/>
    <mergeCell ref="E26:I26"/>
    <mergeCell ref="E27:I27"/>
    <mergeCell ref="B40:D40"/>
    <mergeCell ref="E40:I40"/>
    <mergeCell ref="B35:I35"/>
    <mergeCell ref="B37:D37"/>
    <mergeCell ref="E37:I37"/>
    <mergeCell ref="B36:I36"/>
    <mergeCell ref="B38:D38"/>
    <mergeCell ref="E38:I38"/>
    <mergeCell ref="B39:D39"/>
    <mergeCell ref="E39:I39"/>
    <mergeCell ref="A1:I1"/>
    <mergeCell ref="C12:I12"/>
    <mergeCell ref="C10:I10"/>
    <mergeCell ref="C5:I5"/>
    <mergeCell ref="C6:I6"/>
    <mergeCell ref="C7:I7"/>
    <mergeCell ref="C8:I8"/>
    <mergeCell ref="C9:I9"/>
    <mergeCell ref="C2:I2"/>
    <mergeCell ref="C3:I3"/>
    <mergeCell ref="C4:I4"/>
    <mergeCell ref="C11:I11"/>
    <mergeCell ref="E31:I31"/>
    <mergeCell ref="E17:I17"/>
    <mergeCell ref="E18:I18"/>
    <mergeCell ref="E19:I19"/>
    <mergeCell ref="B23:D23"/>
    <mergeCell ref="B24:D24"/>
    <mergeCell ref="B25:D25"/>
    <mergeCell ref="B26:D26"/>
    <mergeCell ref="B27:D27"/>
    <mergeCell ref="B28:D28"/>
    <mergeCell ref="B29:D29"/>
    <mergeCell ref="B30:D30"/>
    <mergeCell ref="B19:D19"/>
    <mergeCell ref="B17:D17"/>
    <mergeCell ref="B18:D18"/>
    <mergeCell ref="E30:I30"/>
    <mergeCell ref="C13:I13"/>
    <mergeCell ref="E23:I23"/>
    <mergeCell ref="E24:I24"/>
    <mergeCell ref="E25:I25"/>
    <mergeCell ref="E15:I15"/>
    <mergeCell ref="B16:D16"/>
    <mergeCell ref="A14:I14"/>
    <mergeCell ref="B15:D15"/>
    <mergeCell ref="E16:I16"/>
  </mergeCells>
  <conditionalFormatting sqref="C2:I13">
    <cfRule type="containsBlanks" dxfId="118" priority="9">
      <formula>LEN(TRIM(C2))=0</formula>
    </cfRule>
  </conditionalFormatting>
  <conditionalFormatting sqref="B28:B31">
    <cfRule type="expression" dxfId="117" priority="2">
      <formula>AND(CELL("защита", B28)=0, ISBLANK(B28))</formula>
    </cfRule>
    <cfRule type="expression" dxfId="116" priority="3">
      <formula>AND(CELL("защита", B28)=0, NOT(ISBLANK(B28)))</formula>
    </cfRule>
  </conditionalFormatting>
  <dataValidations count="1">
    <dataValidation allowBlank="1" showInputMessage="1" sqref="C2:I13"/>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Заявка!$L24="Не требуется"</xm:f>
            <x14:dxf>
              <font>
                <strike/>
                <color theme="0" tint="-0.24994659260841701"/>
              </font>
              <fill>
                <patternFill>
                  <bgColor theme="0"/>
                </patternFill>
              </fill>
            </x14:dxf>
          </x14:cfRule>
          <xm:sqref>A16:I36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2"/>
  <sheetViews>
    <sheetView showGridLines="0" view="pageBreakPreview" zoomScaleNormal="100" zoomScaleSheetLayoutView="100" workbookViewId="0">
      <selection activeCell="D22" sqref="D22"/>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375</v>
      </c>
      <c r="C1" s="140"/>
      <c r="D1" s="140"/>
    </row>
    <row r="2" spans="2:4" ht="30.75" customHeight="1">
      <c r="B2" s="239" t="s">
        <v>376</v>
      </c>
      <c r="C2" s="239"/>
      <c r="D2" s="141"/>
    </row>
    <row r="3" spans="2:4" ht="26.25" customHeight="1">
      <c r="B3" s="240" t="s">
        <v>377</v>
      </c>
      <c r="C3" s="241"/>
      <c r="D3" s="142"/>
    </row>
    <row r="4" spans="2:4" ht="23.25" customHeight="1">
      <c r="B4" s="239" t="s">
        <v>378</v>
      </c>
      <c r="C4" s="239"/>
      <c r="D4" s="142"/>
    </row>
    <row r="5" spans="2:4" ht="23.25" customHeight="1">
      <c r="B5" s="239" t="s">
        <v>237</v>
      </c>
      <c r="C5" s="239"/>
      <c r="D5" s="142"/>
    </row>
    <row r="6" spans="2:4" ht="23.25" customHeight="1">
      <c r="B6" s="240" t="s">
        <v>379</v>
      </c>
      <c r="C6" s="241"/>
      <c r="D6" s="143"/>
    </row>
    <row r="7" spans="2:4" ht="23.25" customHeight="1">
      <c r="B7" s="227" t="s">
        <v>4</v>
      </c>
      <c r="C7" s="227"/>
      <c r="D7" s="142"/>
    </row>
    <row r="8" spans="2:4" ht="23.25" customHeight="1">
      <c r="B8" s="227" t="s">
        <v>380</v>
      </c>
      <c r="C8" s="227"/>
      <c r="D8" s="142"/>
    </row>
    <row r="9" spans="2:4" ht="15.75" thickBot="1">
      <c r="B9" s="144"/>
      <c r="C9" s="144"/>
      <c r="D9" s="145"/>
    </row>
    <row r="10" spans="2:4" ht="26.25" customHeight="1">
      <c r="B10" s="228" t="s">
        <v>381</v>
      </c>
      <c r="C10" s="146" t="s">
        <v>355</v>
      </c>
      <c r="D10" s="147"/>
    </row>
    <row r="11" spans="2:4" ht="26.25" customHeight="1">
      <c r="B11" s="229"/>
      <c r="C11" s="148" t="s">
        <v>382</v>
      </c>
      <c r="D11" s="149"/>
    </row>
    <row r="12" spans="2:4" ht="26.25" customHeight="1">
      <c r="B12" s="229"/>
      <c r="C12" s="148" t="s">
        <v>383</v>
      </c>
      <c r="D12" s="150"/>
    </row>
    <row r="13" spans="2:4" ht="26.25" customHeight="1">
      <c r="B13" s="230"/>
      <c r="C13" s="151" t="s">
        <v>384</v>
      </c>
      <c r="D13" s="150"/>
    </row>
    <row r="14" spans="2:4" ht="26.25" customHeight="1" thickBot="1">
      <c r="B14" s="231"/>
      <c r="C14" s="152" t="s">
        <v>237</v>
      </c>
      <c r="D14" s="153"/>
    </row>
    <row r="15" spans="2:4" ht="26.25" customHeight="1">
      <c r="B15" s="232" t="s">
        <v>385</v>
      </c>
      <c r="C15" s="154" t="s">
        <v>355</v>
      </c>
      <c r="D15" s="155"/>
    </row>
    <row r="16" spans="2:4" ht="26.25" customHeight="1">
      <c r="B16" s="233"/>
      <c r="C16" s="148" t="s">
        <v>382</v>
      </c>
      <c r="D16" s="156"/>
    </row>
    <row r="17" spans="2:4" ht="26.25" customHeight="1">
      <c r="B17" s="233"/>
      <c r="C17" s="148" t="s">
        <v>383</v>
      </c>
      <c r="D17" s="143"/>
    </row>
    <row r="18" spans="2:4" ht="26.25" customHeight="1">
      <c r="B18" s="234"/>
      <c r="C18" s="151" t="s">
        <v>384</v>
      </c>
      <c r="D18" s="143"/>
    </row>
    <row r="19" spans="2:4" ht="26.25" customHeight="1" thickBot="1">
      <c r="B19" s="235"/>
      <c r="C19" s="157" t="s">
        <v>237</v>
      </c>
      <c r="D19" s="158"/>
    </row>
    <row r="20" spans="2:4">
      <c r="B20" s="159"/>
      <c r="C20" s="159"/>
      <c r="D20" s="159"/>
    </row>
    <row r="21" spans="2:4" ht="75" customHeight="1">
      <c r="B21" s="236" t="s">
        <v>386</v>
      </c>
      <c r="C21" s="236"/>
      <c r="D21" s="160"/>
    </row>
    <row r="22" spans="2:4" ht="75.75" customHeight="1">
      <c r="B22" s="237" t="s">
        <v>387</v>
      </c>
      <c r="C22" s="238"/>
      <c r="D22" s="160"/>
    </row>
  </sheetData>
  <sheetProtection formatRows="0"/>
  <mergeCells count="11">
    <mergeCell ref="B7:C7"/>
    <mergeCell ref="B2:C2"/>
    <mergeCell ref="B3:C3"/>
    <mergeCell ref="B4:C4"/>
    <mergeCell ref="B5:C5"/>
    <mergeCell ref="B6:C6"/>
    <mergeCell ref="B8:C8"/>
    <mergeCell ref="B10:B14"/>
    <mergeCell ref="B15:B19"/>
    <mergeCell ref="B21:C21"/>
    <mergeCell ref="B22:C22"/>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showGridLines="0" view="pageBreakPreview" zoomScale="80" zoomScaleNormal="100" zoomScaleSheetLayoutView="80" workbookViewId="0">
      <pane ySplit="4" topLeftCell="A5" activePane="bottomLeft" state="frozen"/>
      <selection pane="bottomLeft" activeCell="K22" sqref="K22"/>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353</v>
      </c>
      <c r="C1" s="137"/>
      <c r="D1" s="75"/>
      <c r="E1" s="75"/>
    </row>
    <row r="2" spans="1:10" ht="21" customHeight="1">
      <c r="A2" s="76"/>
      <c r="B2" s="76" t="s">
        <v>331</v>
      </c>
      <c r="C2" s="76"/>
      <c r="D2" s="76"/>
      <c r="E2" s="76"/>
    </row>
    <row r="3" spans="1:10" ht="21" hidden="1" customHeight="1">
      <c r="A3" s="76"/>
      <c r="B3" s="242" t="s">
        <v>365</v>
      </c>
      <c r="C3" s="243"/>
      <c r="D3" s="111"/>
      <c r="E3" s="110"/>
    </row>
    <row r="4" spans="1:10" ht="60" customHeight="1">
      <c r="A4" s="76"/>
      <c r="B4" s="242" t="s">
        <v>1</v>
      </c>
      <c r="C4" s="243"/>
      <c r="D4" s="245" t="str">
        <f>Заявка!F10</f>
        <v>Работы по подготовке документов для оспаривания результатов определения кадастровой стоимости земельных участков на территории Иркутской области, утвержденных Постановлением Правительства Иркутской области от 26.11.2020 N 969-пп  (перечень земельных участков указан в договоре)</v>
      </c>
      <c r="E4" s="245"/>
    </row>
    <row r="5" spans="1:10" s="23" customFormat="1" ht="21" customHeight="1">
      <c r="A5" s="246"/>
      <c r="B5" s="246"/>
      <c r="C5" s="246"/>
      <c r="D5" s="107"/>
      <c r="E5" s="106"/>
    </row>
    <row r="6" spans="1:10" ht="21" customHeight="1">
      <c r="A6" s="77"/>
      <c r="B6" s="242" t="s">
        <v>185</v>
      </c>
      <c r="C6" s="243"/>
      <c r="D6" s="108"/>
    </row>
    <row r="7" spans="1:10" ht="21" customHeight="1">
      <c r="A7" s="77"/>
      <c r="B7" s="79" t="s">
        <v>332</v>
      </c>
      <c r="C7" s="80"/>
      <c r="D7" s="108"/>
      <c r="E7" s="81"/>
    </row>
    <row r="8" spans="1:10" ht="21" customHeight="1">
      <c r="A8" s="77"/>
      <c r="B8" s="79" t="s">
        <v>333</v>
      </c>
      <c r="C8" s="80"/>
      <c r="D8" s="108"/>
      <c r="E8" s="81"/>
    </row>
    <row r="9" spans="1:10" ht="21" customHeight="1">
      <c r="A9" s="76"/>
      <c r="B9" s="76"/>
      <c r="C9" s="76"/>
      <c r="D9" s="76"/>
      <c r="E9" s="76"/>
    </row>
    <row r="10" spans="1:10" ht="30" customHeight="1">
      <c r="A10" s="77"/>
      <c r="B10" s="114" t="s">
        <v>2</v>
      </c>
      <c r="C10" s="82" t="s">
        <v>334</v>
      </c>
      <c r="D10" s="82" t="s">
        <v>335</v>
      </c>
      <c r="E10" s="82" t="s">
        <v>336</v>
      </c>
      <c r="J10" s="96"/>
    </row>
    <row r="11" spans="1:10" ht="32.25" customHeight="1">
      <c r="A11" s="84"/>
      <c r="B11" s="112">
        <v>1</v>
      </c>
      <c r="C11" s="83" t="s">
        <v>338</v>
      </c>
      <c r="D11" s="86" t="s">
        <v>339</v>
      </c>
      <c r="E11" s="87" t="s">
        <v>337</v>
      </c>
    </row>
    <row r="12" spans="1:10" ht="55.5" customHeight="1">
      <c r="A12" s="84"/>
      <c r="B12" s="112">
        <v>2</v>
      </c>
      <c r="C12" s="83" t="s">
        <v>356</v>
      </c>
      <c r="D12" s="94" t="str">
        <f>Заявка!F18</f>
        <v xml:space="preserve">Не позднее 60  рабочих дней (15 рабочих дней для СМСП)  по факту работ (услуг), в полном объеме. </v>
      </c>
      <c r="E12" s="87" t="s">
        <v>337</v>
      </c>
    </row>
    <row r="13" spans="1:10" s="17" customFormat="1" ht="32.25" customHeight="1">
      <c r="A13" s="78"/>
      <c r="B13" s="112">
        <v>3</v>
      </c>
      <c r="C13" s="83" t="s">
        <v>340</v>
      </c>
      <c r="D13" s="88" t="s">
        <v>341</v>
      </c>
      <c r="E13" s="85" t="s">
        <v>337</v>
      </c>
    </row>
    <row r="14" spans="1:10" ht="32.25" customHeight="1">
      <c r="A14" s="78"/>
      <c r="B14" s="112">
        <v>4</v>
      </c>
      <c r="C14" s="82" t="s">
        <v>342</v>
      </c>
      <c r="D14" s="89" t="s">
        <v>343</v>
      </c>
      <c r="E14" s="90" t="s">
        <v>337</v>
      </c>
    </row>
    <row r="15" spans="1:10" ht="48" customHeight="1">
      <c r="A15" s="84"/>
      <c r="B15" s="112">
        <v>6</v>
      </c>
      <c r="C15" s="82" t="s">
        <v>344</v>
      </c>
      <c r="D15" s="89" t="s">
        <v>341</v>
      </c>
      <c r="E15" s="91" t="s">
        <v>337</v>
      </c>
    </row>
    <row r="16" spans="1:10" ht="54.75" customHeight="1">
      <c r="A16" s="92"/>
      <c r="B16" s="112">
        <v>7</v>
      </c>
      <c r="C16" s="82" t="s">
        <v>345</v>
      </c>
      <c r="D16" s="89" t="s">
        <v>341</v>
      </c>
      <c r="E16" s="91"/>
    </row>
    <row r="17" spans="1:5" ht="32.25" customHeight="1">
      <c r="A17" s="92"/>
      <c r="B17" s="112">
        <v>8</v>
      </c>
      <c r="C17" s="82" t="s">
        <v>346</v>
      </c>
      <c r="D17" s="89" t="s">
        <v>347</v>
      </c>
      <c r="E17" s="91" t="s">
        <v>348</v>
      </c>
    </row>
    <row r="18" spans="1:5" ht="32.25" customHeight="1">
      <c r="A18" s="92"/>
      <c r="B18" s="112">
        <v>9</v>
      </c>
      <c r="C18" s="82" t="s">
        <v>349</v>
      </c>
      <c r="D18" s="89" t="s">
        <v>341</v>
      </c>
      <c r="E18" s="91" t="s">
        <v>337</v>
      </c>
    </row>
    <row r="19" spans="1:5" ht="38.25">
      <c r="A19" s="92"/>
      <c r="B19" s="112">
        <v>10</v>
      </c>
      <c r="C19" s="82" t="s">
        <v>350</v>
      </c>
      <c r="D19" s="95" t="str">
        <f>Заявка!F13</f>
        <v>Не требуется</v>
      </c>
      <c r="E19" s="91" t="s">
        <v>351</v>
      </c>
    </row>
    <row r="21" spans="1:5" ht="39" customHeight="1">
      <c r="C21" s="244" t="s">
        <v>363</v>
      </c>
      <c r="D21" s="244"/>
      <c r="E21" s="244"/>
    </row>
    <row r="22" spans="1:5" ht="78" customHeight="1">
      <c r="C22" s="244" t="s">
        <v>352</v>
      </c>
      <c r="D22" s="244"/>
      <c r="E22" s="244"/>
    </row>
    <row r="24" spans="1:5" ht="21" customHeight="1">
      <c r="C24" s="23"/>
    </row>
    <row r="25" spans="1:5" ht="21" hidden="1" customHeight="1">
      <c r="C25" s="93"/>
      <c r="E25" s="93"/>
    </row>
    <row r="26" spans="1:5" ht="21" hidden="1" customHeight="1">
      <c r="C26" s="97" t="s">
        <v>354</v>
      </c>
      <c r="E26" s="97" t="s">
        <v>355</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7"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showGridLines="0" tabSelected="1" view="pageBreakPreview" zoomScale="90" zoomScaleNormal="100" zoomScaleSheetLayoutView="90" workbookViewId="0">
      <pane ySplit="4" topLeftCell="A14" activePane="bottomLeft" state="frozen"/>
      <selection pane="bottomLeft" activeCell="F19" sqref="F19"/>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47" t="s">
        <v>353</v>
      </c>
      <c r="C1" s="247"/>
      <c r="D1" s="62"/>
      <c r="E1" s="62"/>
      <c r="F1" s="63"/>
      <c r="G1" s="64"/>
      <c r="H1" s="64"/>
      <c r="I1" s="64"/>
      <c r="J1" s="64"/>
      <c r="K1" s="64"/>
    </row>
    <row r="2" spans="1:11" ht="21.75" customHeight="1">
      <c r="A2" s="61"/>
      <c r="B2" s="121" t="s">
        <v>317</v>
      </c>
      <c r="C2" s="120"/>
      <c r="D2" s="62"/>
      <c r="E2" s="62"/>
      <c r="F2" s="63"/>
      <c r="G2" s="64"/>
      <c r="H2" s="64"/>
      <c r="I2" s="64"/>
      <c r="J2" s="64"/>
      <c r="K2" s="64"/>
    </row>
    <row r="3" spans="1:11" ht="24.75" customHeight="1">
      <c r="A3" s="61"/>
      <c r="B3" s="101" t="str">
        <f>'Коммерческое предложение'!B3:C3</f>
        <v>№ закупки</v>
      </c>
      <c r="C3" s="100"/>
      <c r="D3" s="111" t="s">
        <v>374</v>
      </c>
      <c r="E3" s="138"/>
      <c r="F3" s="63"/>
      <c r="G3" s="64"/>
      <c r="H3" s="64"/>
      <c r="I3" s="64"/>
      <c r="J3" s="64"/>
      <c r="K3" s="64"/>
    </row>
    <row r="4" spans="1:11" ht="38.25" customHeight="1">
      <c r="A4" s="61"/>
      <c r="B4" s="101" t="str">
        <f>'Коммерческое предложение'!B4:C4</f>
        <v>Предмет договора</v>
      </c>
      <c r="C4" s="100"/>
      <c r="D4" s="245" t="str">
        <f>Заявка!F10</f>
        <v>Работы по подготовке документов для оспаривания результатов определения кадастровой стоимости земельных участков на территории Иркутской области, утвержденных Постановлением Правительства Иркутской области от 26.11.2020 N 969-пп  (перечень земельных участков указан в договоре)</v>
      </c>
      <c r="E4" s="245"/>
      <c r="F4" s="245"/>
      <c r="G4" s="64"/>
      <c r="H4" s="64"/>
      <c r="I4" s="64"/>
      <c r="J4" s="64"/>
      <c r="K4" s="64"/>
    </row>
    <row r="5" spans="1:11" ht="21.75" customHeight="1">
      <c r="A5" s="251"/>
      <c r="B5" s="251"/>
      <c r="C5" s="251"/>
      <c r="D5" s="62"/>
      <c r="E5" s="62"/>
      <c r="F5" s="63"/>
      <c r="G5" s="64"/>
      <c r="H5" s="64"/>
      <c r="I5" s="64"/>
      <c r="J5" s="64"/>
      <c r="K5" s="64"/>
    </row>
    <row r="6" spans="1:11" ht="21.75" customHeight="1">
      <c r="A6" s="61"/>
      <c r="B6" s="248" t="str">
        <f>'Коммерческое предложение'!B6:C6</f>
        <v>Наименование участника закупки</v>
      </c>
      <c r="C6" s="249"/>
      <c r="D6" s="109"/>
      <c r="E6" s="62"/>
      <c r="F6" s="63"/>
      <c r="G6" s="64"/>
      <c r="H6" s="64"/>
      <c r="I6" s="64"/>
      <c r="J6" s="64"/>
      <c r="K6" s="64"/>
    </row>
    <row r="7" spans="1:11" ht="21.75" customHeight="1">
      <c r="A7" s="61"/>
      <c r="B7" s="248" t="s">
        <v>332</v>
      </c>
      <c r="C7" s="248"/>
      <c r="D7" s="109"/>
      <c r="E7" s="62"/>
      <c r="F7" s="63"/>
      <c r="G7" s="64"/>
      <c r="H7" s="64"/>
      <c r="I7" s="64"/>
      <c r="J7" s="64"/>
      <c r="K7" s="64"/>
    </row>
    <row r="8" spans="1:11" ht="21.75" customHeight="1">
      <c r="A8" s="61"/>
      <c r="B8" s="248" t="s">
        <v>333</v>
      </c>
      <c r="C8" s="248"/>
      <c r="D8" s="109"/>
      <c r="E8" s="62"/>
      <c r="F8" s="63"/>
      <c r="G8" s="64"/>
      <c r="H8" s="64"/>
      <c r="I8" s="64"/>
      <c r="J8" s="64"/>
      <c r="K8" s="64"/>
    </row>
    <row r="9" spans="1:11" s="113" customFormat="1" ht="35.25" customHeight="1">
      <c r="A9" s="116"/>
      <c r="B9" s="117" t="s">
        <v>2</v>
      </c>
      <c r="C9" s="65" t="s">
        <v>265</v>
      </c>
      <c r="D9" s="65" t="s">
        <v>318</v>
      </c>
      <c r="E9" s="65" t="s">
        <v>319</v>
      </c>
      <c r="F9" s="65" t="s">
        <v>320</v>
      </c>
    </row>
    <row r="10" spans="1:11" ht="38.25">
      <c r="A10" s="66"/>
      <c r="B10" s="118">
        <v>1</v>
      </c>
      <c r="C10" s="67" t="s">
        <v>268</v>
      </c>
      <c r="D10" s="68" t="s">
        <v>288</v>
      </c>
      <c r="E10" s="68"/>
      <c r="F10" s="69" t="s">
        <v>321</v>
      </c>
    </row>
    <row r="11" spans="1:11" ht="76.5">
      <c r="A11" s="66"/>
      <c r="B11" s="118">
        <v>2</v>
      </c>
      <c r="C11" s="67" t="s">
        <v>269</v>
      </c>
      <c r="D11" s="68" t="s">
        <v>372</v>
      </c>
      <c r="E11" s="68"/>
      <c r="F11" s="69" t="s">
        <v>322</v>
      </c>
    </row>
    <row r="12" spans="1:11" ht="51">
      <c r="A12" s="66"/>
      <c r="B12" s="118">
        <v>3</v>
      </c>
      <c r="C12" s="67" t="s">
        <v>270</v>
      </c>
      <c r="D12" s="68" t="s">
        <v>293</v>
      </c>
      <c r="E12" s="68"/>
      <c r="F12" s="69" t="s">
        <v>322</v>
      </c>
    </row>
    <row r="13" spans="1:11" ht="76.5">
      <c r="A13" s="66"/>
      <c r="B13" s="118">
        <v>4</v>
      </c>
      <c r="C13" s="67" t="s">
        <v>290</v>
      </c>
      <c r="D13" s="68" t="s">
        <v>294</v>
      </c>
      <c r="E13" s="68"/>
      <c r="F13" s="69" t="s">
        <v>322</v>
      </c>
    </row>
    <row r="14" spans="1:11" ht="63.75">
      <c r="A14" s="66"/>
      <c r="B14" s="118">
        <v>5</v>
      </c>
      <c r="C14" s="67" t="s">
        <v>291</v>
      </c>
      <c r="D14" s="68" t="s">
        <v>295</v>
      </c>
      <c r="E14" s="68"/>
      <c r="F14" s="69" t="s">
        <v>322</v>
      </c>
    </row>
    <row r="15" spans="1:11" ht="51">
      <c r="A15" s="66"/>
      <c r="B15" s="118">
        <v>6</v>
      </c>
      <c r="C15" s="67" t="s">
        <v>292</v>
      </c>
      <c r="D15" s="68" t="s">
        <v>296</v>
      </c>
      <c r="E15" s="68"/>
      <c r="F15" s="69" t="s">
        <v>322</v>
      </c>
    </row>
    <row r="16" spans="1:11" ht="89.25">
      <c r="A16" s="66"/>
      <c r="B16" s="118">
        <v>7</v>
      </c>
      <c r="C16" s="67" t="s">
        <v>297</v>
      </c>
      <c r="D16" s="68"/>
      <c r="E16" s="68"/>
      <c r="F16" s="69" t="s">
        <v>323</v>
      </c>
    </row>
    <row r="17" spans="1:6" ht="102">
      <c r="A17" s="66"/>
      <c r="B17" s="118">
        <v>8</v>
      </c>
      <c r="C17" s="67" t="s">
        <v>271</v>
      </c>
      <c r="D17" s="68" t="s">
        <v>298</v>
      </c>
      <c r="E17" s="68"/>
      <c r="F17" s="69" t="s">
        <v>322</v>
      </c>
    </row>
    <row r="18" spans="1:6" ht="102" hidden="1">
      <c r="A18" s="66"/>
      <c r="B18" s="118">
        <v>9</v>
      </c>
      <c r="C18" s="67" t="s">
        <v>299</v>
      </c>
      <c r="D18" s="68"/>
      <c r="E18" s="70"/>
      <c r="F18" s="69" t="s">
        <v>324</v>
      </c>
    </row>
    <row r="19" spans="1:6" ht="25.5">
      <c r="A19" s="66"/>
      <c r="B19" s="118">
        <v>10</v>
      </c>
      <c r="C19" s="67" t="s">
        <v>300</v>
      </c>
      <c r="D19" s="68" t="s">
        <v>301</v>
      </c>
      <c r="E19" s="68"/>
      <c r="F19" s="69" t="s">
        <v>325</v>
      </c>
    </row>
    <row r="20" spans="1:6" ht="153">
      <c r="A20" s="66"/>
      <c r="B20" s="119">
        <v>11</v>
      </c>
      <c r="C20" s="67" t="s">
        <v>302</v>
      </c>
      <c r="D20" s="68" t="s">
        <v>303</v>
      </c>
      <c r="E20" s="68"/>
      <c r="F20" s="69" t="s">
        <v>326</v>
      </c>
    </row>
    <row r="21" spans="1:6" ht="15" hidden="1">
      <c r="A21" s="66"/>
      <c r="B21" s="117">
        <v>12</v>
      </c>
      <c r="C21" s="67" t="s">
        <v>304</v>
      </c>
      <c r="D21" s="99">
        <f>Протодокументация!E27</f>
        <v>0</v>
      </c>
      <c r="E21" s="71"/>
      <c r="F21" s="69" t="s">
        <v>357</v>
      </c>
    </row>
    <row r="22" spans="1:6" ht="38.25" hidden="1">
      <c r="A22" s="66"/>
      <c r="B22" s="117">
        <v>13</v>
      </c>
      <c r="C22" s="67" t="s">
        <v>305</v>
      </c>
      <c r="D22" s="99">
        <f>Протодокументация!E28</f>
        <v>0</v>
      </c>
      <c r="E22" s="71"/>
      <c r="F22" s="69" t="s">
        <v>358</v>
      </c>
    </row>
    <row r="23" spans="1:6" ht="51" hidden="1">
      <c r="A23" s="66"/>
      <c r="B23" s="118">
        <v>14</v>
      </c>
      <c r="C23" s="72" t="s">
        <v>306</v>
      </c>
      <c r="D23" s="68" t="s">
        <v>309</v>
      </c>
      <c r="E23" s="68"/>
      <c r="F23" s="69" t="s">
        <v>327</v>
      </c>
    </row>
    <row r="24" spans="1:6" ht="25.5" hidden="1">
      <c r="A24" s="66"/>
      <c r="B24" s="119">
        <v>15</v>
      </c>
      <c r="C24" s="73" t="s">
        <v>307</v>
      </c>
      <c r="D24" s="68" t="s">
        <v>310</v>
      </c>
      <c r="E24" s="70"/>
      <c r="F24" s="69" t="s">
        <v>324</v>
      </c>
    </row>
    <row r="25" spans="1:6" ht="178.5" hidden="1">
      <c r="A25" s="66"/>
      <c r="B25" s="119">
        <v>16</v>
      </c>
      <c r="C25" s="74" t="s">
        <v>308</v>
      </c>
      <c r="D25" s="68" t="s">
        <v>311</v>
      </c>
      <c r="E25" s="70"/>
      <c r="F25" s="69" t="s">
        <v>328</v>
      </c>
    </row>
    <row r="26" spans="1:6" ht="15" hidden="1">
      <c r="A26" s="66"/>
      <c r="B26" s="118">
        <v>17</v>
      </c>
      <c r="C26" s="72" t="s">
        <v>312</v>
      </c>
      <c r="D26" s="68"/>
      <c r="E26" s="68"/>
      <c r="F26" s="69" t="s">
        <v>329</v>
      </c>
    </row>
    <row r="27" spans="1:6" ht="38.25">
      <c r="A27" s="66"/>
      <c r="B27" s="118">
        <v>18</v>
      </c>
      <c r="C27" s="72" t="s">
        <v>313</v>
      </c>
      <c r="D27" s="68" t="s">
        <v>314</v>
      </c>
      <c r="E27" s="68"/>
      <c r="F27" s="69" t="s">
        <v>330</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354</v>
      </c>
      <c r="E32" s="250" t="s">
        <v>355</v>
      </c>
      <c r="F32" s="250"/>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Заявка!$L23="Не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g E A A B Q S w M E F A A C A A g A y F B 7 U 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y F B 7 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Q e 1 E P 3 M p p z w E A A L g D A A A T A B w A R m 9 y b X V s Y X M v U 2 V j d G l v b j E u b S C i G A A o o B Q A A A A A A A A A A A A A A A A A A A A A A A A A A A C d k d 9 q E 0 E U x u 8 D e Y d h v N n A G A g U E U s u S q t Y W k o x A S + y o U y T K Q 2 d n Z G d i a S E Q F s s C r n x H x o K N U p f I F q j 0 Z r 6 C m d e w S f x z H Z L U 0 t E u 7 C 7 A + e c 7 / d 9 Z 4 y o 2 Y Z W p H T 2 L 8 x m M 9 m M 2 e S x q B N 4 C w P 4 j u 9 X 9 x R G e B q R I p H C Z j M E H + i 5 X b c H p 1 g b + y r W 7 r Z q Q u Y f 6 n h r X e u t 4 F 5 D i v y 8 V l Y o a w K 6 c i d c 0 D U T o u x z O I A j 6 O O 3 F 8 I 7 e A l 9 A q / g Y A 1 e w w f o h z M E X n g s D A h 8 x s M Y x q 7 r 9 k N 4 D 0 M Y e q z b u Q m f X B c + I n / H d a d X 8 i 1 p W j T H i G p K y Y i N m y L H 0 g B X 4 q 2 V N o W w G O T P b O 3 K o h V R k V 4 d o W y p o e p F m k z S a q e y w C 2 v p o Q b F D O e e j v u G f p L Y s C Q + G B w j I U T X 0 x U k F n m 6 7 i u 1 V h H 2 o r 7 g t d F b I J p H h m p p J 1 z U p Z q X P L Y F H 2 4 a u 6 C 3 U P Q j 4 R 7 z v 5 G M N U I f l 7 w y j F X Z k P H 0 b y W z U i V t x 8 J E / y 7 b 9 Z u 0 1 9 P 3 l B G F p W 9 N Z P 3 8 x 1 G 2 h Q O s X e U 4 n 3 3 I N l k K j K Z a I D D F s e I F S 3 b 6 U z 4 P 0 o u / 2 T S g d f 4 k i q d 3 T a K X 1 r g A x H p x 2 K Z G 7 s S / H 0 H r H D 7 e r D C V N r / O G a F X D b T U N c z M P s b U E s B A i 0 A F A A C A A g A y F B 7 U T r X j X y n A A A A + A A A A B I A A A A A A A A A A A A A A A A A A A A A A E N v b m Z p Z y 9 Q Y W N r Y W d l L n h t b F B L A Q I t A B Q A A g A I A M h Q e 1 E P y u m r p A A A A O k A A A A T A A A A A A A A A A A A A A A A A P M A A A B b Q 2 9 u d G V u d F 9 U e X B l c 1 0 u e G 1 s U E s B A i 0 A F A A C A A g A y F B 7 U Q / c y m n P A Q A A u A M A A B M A A A A A A A A A A A A A A A A A 5 A E A A E Z v c m 1 1 b G F z L 1 N l Y 3 R p b 2 4 x L m 1 Q S w U G A A A A A A M A A w D C A A A A A A 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Q 8 A A A A A A A D b D 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J U Q w J T k 3 J U Q w J U I w J U Q w J U J B J U Q w J U I w J U Q w J U I 3 J U Q x J T g 3 J U Q w J U I 4 J U Q w J U J B J U Q w J U I 4 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0 J f Q s N C 6 0 L D Q t 9 G H 0 L j Q u t C 4 I i A v P j x F b n R y e S B U e X B l P S J G a W x s Z W R D b 2 1 w b G V 0 Z V J l c 3 V s d F R v V 2 9 y a 3 N o Z W V 0 I i B W Y W x 1 Z T 0 i b D E i I C 8 + P E V u d H J 5 I F R 5 c G U 9 I l J l Y 2 9 2 Z X J 5 V G F y Z 2 V 0 U 2 h l Z X Q i I F Z h b H V l P S J z 0 J v Q u N G B 0 Y I y I i A v P j x F b n R y e S B U e X B l P S J S Z W N v d m V y e V R h c m d l d E N v b H V t b i I g V m F s d W U 9 I m w x I i A v P j x F b n R y e S B U e X B l P S J S Z W N v d m V y e V R h c m d l d F J v d y I g V m F s d W U 9 I m w x I i A v P j x F b n R y e S B U e X B l P S J S Z W x h d G l v b n N o a X B J b m Z v Q 2 9 u d G F p b m V y I i B W Y W x 1 Z T 0 i c 3 s m c X V v d D t j b 2 x 1 b W 5 D b 3 V u d C Z x d W 9 0 O z o y L C Z x d W 9 0 O 2 t l e U N v b H V t b k 5 h b W V z J n F 1 b 3 Q 7 O l t d L C Z x d W 9 0 O 3 F 1 Z X J 5 U m V s Y X R p b 2 5 z a G l w c y Z x d W 9 0 O z p b X S w m c X V v d D t j 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Q 2 9 s d W 1 u Q 2 9 1 b n Q m c X V v d D s 6 M i w m c X V v d D t L Z X l D b 2 x 1 b W 5 O Y W 1 l c y Z x d W 9 0 O z p b X S w m c X V v d D t D 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U m V s Y X R p b 2 5 z a G l w S W 5 m b y Z x d W 9 0 O z p b X X 0 i I C 8 + P E V u d H J 5 I F R 5 c G U 9 I k Z p b G x T d G F 0 d X M i I F Z h b H V l P S J z Q 2 9 t c G x l d G U i I C 8 + P E V u d H J 5 I F R 5 c G U 9 I k Z p b G x D b 2 x 1 b W 5 O Y W 1 l c y I g V m F s d W U 9 I n N b J n F 1 b 3 Q 7 4 o S W J n F 1 b 3 Q 7 L C Z x d W 9 0 O 9 C d 0 L D Q u N C 8 0 L X Q v d C + 0 L L Q s N C 9 0 L j Q t S D Q t 9 C w 0 L r Q s N C 3 0 Y f Q u N C 6 0 L A m c X V v d D t d I i A v P j x F b n R y e S B U e X B l P S J G a W x s Q 2 9 s d W 1 u V H l w Z X M i I F Z h b H V l P S J z Q X d Z P S I g L z 4 8 R W 5 0 c n k g V H l w Z T 0 i R m l s b E x h c 3 R V c G R h d G V k I i B W Y W x 1 Z T 0 i Z D I w M j A t M T E t M j d U M D I 6 M D Y 6 M T c u M D I y M j Q 0 N l o i I C 8 + P E V u d H J 5 I F R 5 c G U 9 I k Z p b G x F c n J v c k N v d W 5 0 I i B W Y W x 1 Z T 0 i b D A i I C 8 + P E V u d H J 5 I F R 5 c G U 9 I k Z p b G x F c n J v c k N v Z G U i I F Z h b H V l P S J z V W 5 r b m 9 3 b i I g L z 4 8 R W 5 0 c n k g V H l w Z T 0 i R m l s b E N v d W 5 0 I i B W Y W x 1 Z T 0 i b D I 1 I i A v P j x F b n R y e S B U e X B l P S J B Z G R l Z F R v R G F 0 Y U 1 v Z G V s I i B W Y W x 1 Z T 0 i b D A i I C 8 + P E V u d H J 5 I F R 5 c G U 9 I k 5 h d m l n Y X R p b 2 5 T d G V w T m F t Z S I g V m F s d W U 9 I n P Q n d C w 0 L L Q u N C z 0 L D R h t C 4 0 Y 8 i I C 8 + P E V u d H J 5 I F R 5 c G U 9 I l F 1 Z X J 5 S U Q i I F Z h b H V l P S J z M T Z l Y m Y w O T c t N 2 Q 2 Z i 0 0 Y j Q 0 L T g 1 Y z Y t Y W Q w Z j Z i Y m Z i M D E 3 I i A v P j w v U 3 R h Y m x l R W 5 0 c m l l c z 4 8 L 0 l 0 Z W 0 + P E l 0 Z W 0 + P E l 0 Z W 1 M b 2 N h d G l v b j 4 8 S X R l b V R 5 c G U + R m 9 y b X V s Y T w v S X R l b V R 5 c G U + P E l 0 Z W 1 Q Y X R o P l N l Y 3 R p b 2 4 x L y V E M C U 5 N y V E M C V C M C V E M C V C Q S V E M C V C M C V E M C V C N y V E M S U 4 N y V E M C V C O C V E M C V C Q S V E M C V C O C 8 l R D A l O T g l R D E l O D E l R D E l O D I l R D A l Q k U l R D E l O D c l R D A l Q k Q l R D A l Q j g l R D A l Q k E 8 L 0 l 0 Z W 1 Q Y X R o P j w v S X R l b U x v Y 2 F 0 a W 9 u P j x T d G F i b G V F b n R y a W V z I C 8 + P C 9 J d G V t P j x J d G V t P j x J d G V t T G 9 j Y X R p b 2 4 + P E l 0 Z W 1 U e X B l P k Z v c m 1 1 b G E 8 L 0 l 0 Z W 1 U e X B l P j x J d G V t U G F 0 a D 5 T Z W N 0 a W 9 u M S 8 l R D A l O T c l R D A l Q j A l R D A l Q k E l R D A l Q j A l R D A l Q j c l R D E l O D c l R D A l Q j g l R D A l Q k E l R D A l Q j g v J U Q w J T k 3 J U Q w J U I w J U Q w J U J B J U Q w J U I w J U Q w J U I 3 J U Q x J T g 3 J U Q w J U I 4 J U Q w J U J B J U Q w J U I 4 X 1 N o Z W V 0 P C 9 J d G V t U G F 0 a D 4 8 L 0 l 0 Z W 1 M b 2 N h d G l v b j 4 8 U 3 R h Y m x l R W 5 0 c m l l c y A v P j w v S X R l b T 4 8 S X R l b T 4 8 S X R l b U x v Y 2 F 0 a W 9 u P j x J d G V t V H l w Z T 5 G b 3 J t d W x h P C 9 J d G V t V H l w Z T 4 8 S X R l b V B h d G g + U 2 V j d G l v b j E v J U Q w J T k 3 J U Q w J U I w J U Q w J U J B J U Q w J U I w J U Q w J U I 3 J U Q x J T g 3 J U Q w J U I 4 J U Q w J U J B J U Q w J U I 4 L y V E M C U 5 R i V E M C V C R S V E M C V C M i V E M S U 4 Q i V E M S U 4 O C V E M C V C N S V E M C V C R C V E M C V C R C V E M S U 4 Q i V E M C V C N S U y M C V E M C V C N y V E M C V C M C V E M C V C M y V E M C V C R S V E M C V C Q i V E M C V C R S V E M C V C M i V E M C V C Q S V E M C V C O D w v S X R l b V B h d G g + P C 9 J d G V t T G 9 j Y X R p b 2 4 + P F N 0 Y W J s Z U V u d H J p Z X M g L z 4 8 L 0 l 0 Z W 0 + P E l 0 Z W 0 + P E l 0 Z W 1 M b 2 N h d G l v b j 4 8 S X R l b V R 5 c G U + R m 9 y b X V s Y T w v S X R l b V R 5 c G U + P E l 0 Z W 1 Q Y X R o P l N l Y 3 R p b 2 4 x L y V E M C U 5 N y V E M C V C M C V E M C V C Q S V E M C V C M C V E M C V C N y V E M S U 4 N y V E M C V C O C V E M C V C Q S V E M C V C O C 8 l R D A l O T g l R D A l Q j c l R D A l Q k M l R D A l Q j U l R D A l Q k Q l R D A l Q j U l R D A l Q k Q l R D A l Q k Q l R D E l O E I l R D A l Q j k l M j A l R D E l O D I l R D A l Q j g l R D A l Q k Y 8 L 0 l 0 Z W 1 Q Y X R o P j w v S X R l b U x v Y 2 F 0 a W 9 u P j x T d G F i b G V F b n R y a W V z I C 8 + P C 9 J d G V t P j x J d G V t P j x J d G V t T G 9 j Y X R p b 2 4 + P E l 0 Z W 1 U e X B l P k Z v c m 1 1 b G E 8 L 0 l 0 Z W 1 U e X B l P j x J d G V t U G F 0 a D 5 T Z W N 0 a W 9 u M S 8 l R D A l O T c l R D A l Q j A l R D A l Q k E l R D A l Q j A l R D A l Q j c l R D E l O D c l R D A l Q j g l R D A l Q k E l R D A l Q j g v J U Q w J U E z J U Q w J U I 0 J U Q w J U I w J U Q w J U J C J U Q w J U I 1 J U Q w J U J E J U Q w J U J E J U Q x J T h C J U Q w J U I 1 J T I w J U Q w J U J E J U Q w J U I 4 J U Q w J U I 2 J U Q w J U J E J U Q w J U I 4 J U Q w J U I 1 J T I w J U Q x J T g x J U Q x J T g y J U Q x J T g w J U Q w J U J F J U Q w J U J B J U Q w J U I 4 P C 9 J d G V t U G F 0 a D 4 8 L 0 l 0 Z W 1 M b 2 N h d G l v b j 4 8 U 3 R h Y m x l R W 5 0 c m l l c y A v P j w v S X R l b T 4 8 S X R l b T 4 8 S X R l b U x v Y 2 F 0 a W 9 u P j x J d G V t V H l w Z T 5 G b 3 J t d W x h P C 9 J d G V t V H l w Z T 4 8 S X R l b V B h d G g + U 2 V j d G l v b j E v J U Q w J T k 3 J U Q w J U I w J U Q w J U J B J U Q w J U I w J U Q w J U I 3 J U Q x J T g 3 J U Q w J U I 4 J U Q w J U J B J U Q w J U I 4 L y V E M C V B M y V E M C V C N C V E M C V C M C V E M C V C Q i V E M C V C N S V E M C V C R C V E M C V C R C V E M S U 4 Q i V E M C V C N S U y M C V E M C V C R C V E M C V C O C V E M C V C N i V E M C V C R C V E M C V C O C V E M C V C N S U y M C V E M S U 4 M S V E M S U 4 M i V E M S U 4 M C V E M C V C R S V E M C V C Q S V E M C V C O D E 8 L 0 l 0 Z W 1 Q Y X R o P j w v S X R l b U x v Y 2 F 0 a W 9 u P j x T d G F i b G V F b n R y a W V z I C 8 + P C 9 J d G V t P j w v S X R l b X M + P C 9 M b 2 N h b F B h Y 2 t h Z 2 V N Z X R h Z G F 0 Y U Z p b G U + F g A A A F B L B Q Y A A A A A A A A A A A A A A A A A A A A A A A D a A A A A A Q A A A N C M n d 8 B F d E R j H o A w E / C l + s B A A A A + c d f c y 1 y I U i T E V N H z o G g x g A A A A A C A A A A A A A D Z g A A w A A A A B A A A A A 8 7 o J I n C Z u e g H l Y h A w z f A Y A A A A A A S A A A C g A A A A E A A A A G j E b 3 G g U d E O G 7 f L L S 5 d o V p Q A A A A d u 0 I K Z s r S j X j Q 8 c 8 A q R m u k d i H u M 5 j / 6 8 f D a H S 4 Y E Y U t G m n q a 6 G P 2 c t n k d E P e 5 o x G a M K Z C 5 n T 1 l i U l M h 9 i 9 5 S B 3 u r o I M b 0 Q t 7 G d W b 5 z + O x K M U A A A A L g 7 k P s S W W l n e 6 7 p o e s 5 O k x j R m 1 4 = < / D a t a M a s h u p > 
</file>

<file path=customXml/itemProps1.xml><?xml version="1.0" encoding="utf-8"?>
<ds:datastoreItem xmlns:ds="http://schemas.openxmlformats.org/officeDocument/2006/customXml" ds:itemID="{503B788F-42AD-412B-8E05-0CA4C9A10DE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Лист2</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Заявка!НаименованиеФилиалаЗаказчика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2021-02-02T07:35:58Z</dcterms:modified>
</cp:coreProperties>
</file>